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9440" windowHeight="15000"/>
  </bookViews>
  <sheets>
    <sheet name="Доходы" sheetId="2" r:id="rId1"/>
  </sheets>
  <definedNames>
    <definedName name="_xlnm._FilterDatabase" localSheetId="0" hidden="1">Доходы!$A$1:$A$140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2" l="1"/>
  <c r="E64" i="2"/>
  <c r="C64" i="2"/>
  <c r="C103" i="2"/>
  <c r="E103" i="2"/>
  <c r="E113" i="2"/>
  <c r="D113" i="2"/>
  <c r="C113" i="2"/>
  <c r="D124" i="2"/>
  <c r="E124" i="2"/>
  <c r="C124" i="2"/>
  <c r="D115" i="2"/>
  <c r="E115" i="2"/>
  <c r="C115" i="2"/>
  <c r="D131" i="2"/>
  <c r="E131" i="2"/>
  <c r="C131" i="2"/>
  <c r="D133" i="2"/>
  <c r="E133" i="2"/>
  <c r="C133" i="2"/>
  <c r="D135" i="2"/>
  <c r="E135" i="2"/>
  <c r="C135" i="2"/>
  <c r="D111" i="2"/>
  <c r="E111" i="2"/>
  <c r="C111" i="2"/>
  <c r="D109" i="2"/>
  <c r="E109" i="2"/>
  <c r="C109" i="2"/>
  <c r="D69" i="2" l="1"/>
  <c r="E69" i="2"/>
  <c r="C69" i="2"/>
  <c r="D137" i="2"/>
  <c r="E137" i="2"/>
  <c r="C137" i="2"/>
  <c r="C83" i="2"/>
  <c r="E43" i="2" l="1"/>
  <c r="C120" i="2" l="1"/>
  <c r="D120" i="2"/>
  <c r="E120" i="2"/>
  <c r="C122" i="2"/>
  <c r="E107" i="2"/>
  <c r="C98" i="2"/>
  <c r="D98" i="2"/>
  <c r="E98" i="2"/>
  <c r="C58" i="2" l="1"/>
  <c r="C55" i="2" s="1"/>
  <c r="C54" i="2" s="1"/>
  <c r="D58" i="2"/>
  <c r="D55" i="2" s="1"/>
  <c r="D54" i="2" s="1"/>
  <c r="E58" i="2"/>
  <c r="E55" i="2" s="1"/>
  <c r="E54" i="2" s="1"/>
  <c r="C40" i="2"/>
  <c r="D40" i="2"/>
  <c r="C28" i="2"/>
  <c r="D28" i="2"/>
  <c r="D12" i="2"/>
  <c r="E12" i="2"/>
  <c r="C12" i="2"/>
  <c r="E24" i="2" l="1"/>
  <c r="C68" i="2" l="1"/>
  <c r="D85" i="2" l="1"/>
  <c r="E85" i="2"/>
  <c r="D89" i="2"/>
  <c r="E89" i="2"/>
  <c r="D87" i="2"/>
  <c r="E87" i="2"/>
  <c r="D83" i="2"/>
  <c r="E83" i="2"/>
  <c r="D81" i="2"/>
  <c r="E81" i="2"/>
  <c r="D79" i="2"/>
  <c r="E79" i="2"/>
  <c r="D77" i="2"/>
  <c r="E77" i="2"/>
  <c r="D75" i="2"/>
  <c r="E75" i="2"/>
  <c r="D73" i="2"/>
  <c r="E73" i="2"/>
  <c r="C89" i="2"/>
  <c r="C87" i="2"/>
  <c r="C85" i="2"/>
  <c r="C81" i="2"/>
  <c r="C79" i="2"/>
  <c r="C77" i="2"/>
  <c r="C75" i="2"/>
  <c r="C73" i="2"/>
  <c r="D68" i="2"/>
  <c r="E68" i="2"/>
  <c r="D46" i="2"/>
  <c r="E46" i="2"/>
  <c r="D72" i="2" l="1"/>
  <c r="C72" i="2"/>
  <c r="E72" i="2"/>
  <c r="D129" i="2"/>
  <c r="D128" i="2" s="1"/>
  <c r="E129" i="2"/>
  <c r="E128" i="2" s="1"/>
  <c r="D126" i="2"/>
  <c r="E126" i="2"/>
  <c r="D122" i="2"/>
  <c r="E122" i="2"/>
  <c r="D117" i="2"/>
  <c r="E117" i="2"/>
  <c r="D107" i="2"/>
  <c r="D105" i="2"/>
  <c r="D102" i="2" s="1"/>
  <c r="E105" i="2"/>
  <c r="E102" i="2" s="1"/>
  <c r="D100" i="2"/>
  <c r="E100" i="2"/>
  <c r="D93" i="2"/>
  <c r="E93" i="2"/>
  <c r="D91" i="2"/>
  <c r="E91" i="2"/>
  <c r="D62" i="2"/>
  <c r="D61" i="2" s="1"/>
  <c r="D60" i="2" s="1"/>
  <c r="E62" i="2"/>
  <c r="E61" i="2" s="1"/>
  <c r="E60" i="2" s="1"/>
  <c r="D52" i="2"/>
  <c r="D51" i="2" s="1"/>
  <c r="E52" i="2"/>
  <c r="E51" i="2" s="1"/>
  <c r="D49" i="2"/>
  <c r="D45" i="2" s="1"/>
  <c r="E49" i="2"/>
  <c r="E45" i="2" s="1"/>
  <c r="D43" i="2"/>
  <c r="E40" i="2"/>
  <c r="D38" i="2"/>
  <c r="E38" i="2"/>
  <c r="D35" i="2"/>
  <c r="E35" i="2"/>
  <c r="D33" i="2"/>
  <c r="E33" i="2"/>
  <c r="D31" i="2"/>
  <c r="E31" i="2"/>
  <c r="E28" i="2"/>
  <c r="D26" i="2"/>
  <c r="E26" i="2"/>
  <c r="D24" i="2"/>
  <c r="D22" i="2"/>
  <c r="E22" i="2"/>
  <c r="D11" i="2"/>
  <c r="E11" i="2"/>
  <c r="C129" i="2"/>
  <c r="C128" i="2" s="1"/>
  <c r="C126" i="2"/>
  <c r="C119" i="2" s="1"/>
  <c r="C117" i="2"/>
  <c r="C107" i="2"/>
  <c r="C105" i="2"/>
  <c r="C100" i="2"/>
  <c r="C93" i="2"/>
  <c r="C91" i="2"/>
  <c r="C62" i="2"/>
  <c r="C61" i="2" s="1"/>
  <c r="C60" i="2" s="1"/>
  <c r="C52" i="2"/>
  <c r="C51" i="2" s="1"/>
  <c r="C49" i="2"/>
  <c r="C46" i="2"/>
  <c r="C43" i="2"/>
  <c r="C38" i="2"/>
  <c r="C35" i="2"/>
  <c r="C33" i="2"/>
  <c r="C31" i="2"/>
  <c r="C26" i="2"/>
  <c r="C24" i="2"/>
  <c r="C22" i="2"/>
  <c r="C11" i="2"/>
  <c r="C102" i="2" l="1"/>
  <c r="D119" i="2"/>
  <c r="E119" i="2"/>
  <c r="C45" i="2"/>
  <c r="C42" i="2" s="1"/>
  <c r="C71" i="2"/>
  <c r="D71" i="2"/>
  <c r="E71" i="2"/>
  <c r="D30" i="2"/>
  <c r="D42" i="2"/>
  <c r="D21" i="2"/>
  <c r="D20" i="2" s="1"/>
  <c r="D37" i="2"/>
  <c r="D97" i="2"/>
  <c r="E97" i="2"/>
  <c r="E42" i="2"/>
  <c r="E37" i="2"/>
  <c r="E30" i="2"/>
  <c r="E21" i="2"/>
  <c r="E20" i="2" s="1"/>
  <c r="C37" i="2"/>
  <c r="C30" i="2"/>
  <c r="C21" i="2"/>
  <c r="C20" i="2" s="1"/>
  <c r="C97" i="2"/>
  <c r="C10" i="2" l="1"/>
  <c r="C96" i="2"/>
  <c r="C95" i="2" s="1"/>
  <c r="D96" i="2"/>
  <c r="D95" i="2" s="1"/>
  <c r="D10" i="2"/>
  <c r="E96" i="2"/>
  <c r="E95" i="2" s="1"/>
  <c r="E10" i="2"/>
  <c r="C139" i="2" l="1"/>
  <c r="E139" i="2"/>
  <c r="D139" i="2"/>
</calcChain>
</file>

<file path=xl/sharedStrings.xml><?xml version="1.0" encoding="utf-8"?>
<sst xmlns="http://schemas.openxmlformats.org/spreadsheetml/2006/main" count="269" uniqueCount="266">
  <si>
    <t>Код дохода по бюджетной классификации</t>
  </si>
  <si>
    <t>Наименование показателя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</si>
  <si>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</si>
  <si>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</si>
  <si>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</si>
  <si>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</si>
  <si>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</si>
  <si>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</si>
  <si>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</si>
  <si>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</si>
  <si>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</si>
  <si>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</si>
  <si>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</si>
  <si>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</si>
  <si>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</si>
  <si>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</si>
  <si>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</si>
  <si>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</si>
  <si>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</si>
  <si>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</si>
  <si>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</si>
  <si>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</si>
  <si>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</si>
  <si>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</si>
  <si>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</si>
  <si>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</si>
  <si>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</si>
  <si>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</si>
  <si>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</si>
  <si>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</si>
  <si>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</si>
  <si>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</si>
  <si>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</si>
  <si>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</si>
  <si>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</si>
  <si>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</si>
  <si>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</si>
  <si>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</si>
  <si>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</si>
  <si>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</si>
  <si>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</si>
  <si>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</si>
  <si>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</si>
  <si>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</si>
  <si>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</si>
  <si>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</si>
  <si>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</si>
  <si>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</si>
  <si>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</si>
  <si>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</si>
  <si>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</si>
  <si>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</si>
  <si>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</si>
  <si>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</si>
  <si>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</si>
  <si>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</si>
  <si>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</si>
  <si>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</si>
  <si>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</si>
  <si>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</si>
  <si>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</si>
  <si>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</si>
  <si>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</si>
  <si>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</si>
  <si>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</si>
  <si>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</si>
  <si>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</si>
  <si>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</si>
  <si>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</si>
  <si>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</si>
  <si>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</si>
  <si>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</si>
  <si>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</si>
  <si>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</si>
  <si>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</si>
  <si>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</si>
  <si>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</si>
  <si>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</si>
  <si>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</si>
  <si>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</si>
  <si>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</si>
  <si>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</si>
  <si>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</si>
  <si>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</si>
  <si>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</si>
  <si>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</si>
  <si>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</si>
  <si>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</si>
  <si>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</si>
  <si>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</si>
  <si>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</si>
  <si>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</si>
  <si>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</si>
  <si>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</si>
  <si>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</si>
  <si>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</si>
  <si>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</si>
  <si>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</si>
  <si>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</si>
  <si>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</si>
  <si>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1</t>
  </si>
  <si>
    <t>(рублей)</t>
  </si>
  <si>
    <t xml:space="preserve"> 100 00000 00 0000 000</t>
  </si>
  <si>
    <t xml:space="preserve"> 101 00000 00 0000 000</t>
  </si>
  <si>
    <t xml:space="preserve"> 101 02000 01 0000 110</t>
  </si>
  <si>
    <t xml:space="preserve"> 101 02010 01 0000 110</t>
  </si>
  <si>
    <t xml:space="preserve"> 101 02020 01 0000 110</t>
  </si>
  <si>
    <t xml:space="preserve"> 101 02030 01 0000 110</t>
  </si>
  <si>
    <t xml:space="preserve"> 101 02040 01 0000 110</t>
  </si>
  <si>
    <t xml:space="preserve"> 101 02080 01 0000 110</t>
  </si>
  <si>
    <t xml:space="preserve"> 103 00000 00 0000 000</t>
  </si>
  <si>
    <t xml:space="preserve"> 103 02000 01 0000 110</t>
  </si>
  <si>
    <t xml:space="preserve"> 103 02230 01 0000 110</t>
  </si>
  <si>
    <t>103 02231 01 0000 110</t>
  </si>
  <si>
    <t>103 02240 01 0000 110</t>
  </si>
  <si>
    <t>103 02241 01 0000 110</t>
  </si>
  <si>
    <t xml:space="preserve"> 103 02250 01 0000 110</t>
  </si>
  <si>
    <t xml:space="preserve"> 103 02251 01 0000 110</t>
  </si>
  <si>
    <t xml:space="preserve"> 103 02260 01 0000 110</t>
  </si>
  <si>
    <t xml:space="preserve"> 103 02261 01 0000 110</t>
  </si>
  <si>
    <t>105 00000 00 0000 000</t>
  </si>
  <si>
    <t xml:space="preserve"> 105 02000 02 0000 110</t>
  </si>
  <si>
    <t xml:space="preserve"> 105 02010 02 0000 110</t>
  </si>
  <si>
    <t xml:space="preserve"> 105 03000 01 0000 110</t>
  </si>
  <si>
    <t xml:space="preserve"> 105 03010 01 0000 110</t>
  </si>
  <si>
    <t xml:space="preserve"> 105 04000 02 0000 110</t>
  </si>
  <si>
    <t xml:space="preserve"> 105 04020 02 0000 110</t>
  </si>
  <si>
    <t xml:space="preserve"> 108 00000 00 0000 000</t>
  </si>
  <si>
    <t xml:space="preserve"> 108 03000 01 0000 110</t>
  </si>
  <si>
    <t xml:space="preserve"> 108 03010 01 0000 110</t>
  </si>
  <si>
    <t xml:space="preserve"> 108 07000 01 0000 110</t>
  </si>
  <si>
    <t>108 07150 01 0000 110</t>
  </si>
  <si>
    <t xml:space="preserve"> 111 00000 00 0000 000</t>
  </si>
  <si>
    <t xml:space="preserve"> 111 01000 00 0000 120</t>
  </si>
  <si>
    <t xml:space="preserve"> 111 01050 05 0000 120</t>
  </si>
  <si>
    <t xml:space="preserve"> 111 05000 00 0000 120</t>
  </si>
  <si>
    <t xml:space="preserve"> 111 05010 00 0000 120</t>
  </si>
  <si>
    <t>111 05013 05 0000 120</t>
  </si>
  <si>
    <t xml:space="preserve"> 111 05013 13 0000 120</t>
  </si>
  <si>
    <t>111 05030 00 0000 120</t>
  </si>
  <si>
    <t xml:space="preserve"> 111 05035 05 0000 120</t>
  </si>
  <si>
    <t xml:space="preserve"> 111 09000 00 0000 120</t>
  </si>
  <si>
    <t>111 09040 00 0000 120</t>
  </si>
  <si>
    <t>111 09045 05 0000 120</t>
  </si>
  <si>
    <t>112 00000 00 0000 000</t>
  </si>
  <si>
    <t xml:space="preserve"> 112 01000 01 0000 120</t>
  </si>
  <si>
    <t xml:space="preserve"> 112 01010 01 0000 120</t>
  </si>
  <si>
    <t xml:space="preserve"> 112 01041 01 0000 120</t>
  </si>
  <si>
    <t>113 00000 00 0000 000</t>
  </si>
  <si>
    <t>113 02000 00 0000 130</t>
  </si>
  <si>
    <t xml:space="preserve"> 113 02060 00 0000 130</t>
  </si>
  <si>
    <t xml:space="preserve"> 113 02065 05 0000 130</t>
  </si>
  <si>
    <t xml:space="preserve"> 114 00000 00 0000 000</t>
  </si>
  <si>
    <t xml:space="preserve"> 114 06000 00 0000 430</t>
  </si>
  <si>
    <t xml:space="preserve"> 114 06010 00 0000 430</t>
  </si>
  <si>
    <t>114 06013 13 0000 430</t>
  </si>
  <si>
    <t>116 00000 00 0000 000</t>
  </si>
  <si>
    <t>116 01000 01 0000 140</t>
  </si>
  <si>
    <t>116 01050 01 0000 140</t>
  </si>
  <si>
    <t xml:space="preserve"> 116 01053 01 0000 140</t>
  </si>
  <si>
    <t xml:space="preserve"> 116 01060 01 0000 140</t>
  </si>
  <si>
    <t xml:space="preserve"> 116 01063 01 0000 140</t>
  </si>
  <si>
    <t>116 01070 01 0000 140</t>
  </si>
  <si>
    <t>116 01073 01 0000 140</t>
  </si>
  <si>
    <t>116 01080 01 0000 140</t>
  </si>
  <si>
    <t>116 01083 01 0000 140</t>
  </si>
  <si>
    <t xml:space="preserve"> 116 01140 01 0000 140</t>
  </si>
  <si>
    <t xml:space="preserve"> 116 01143 01 0000 140</t>
  </si>
  <si>
    <t>116 01150 01 0000 140</t>
  </si>
  <si>
    <t>116 01153 01 0000 140</t>
  </si>
  <si>
    <t>116 01170 01 0000 140</t>
  </si>
  <si>
    <t xml:space="preserve"> 116 01173 01 0000 140</t>
  </si>
  <si>
    <t xml:space="preserve"> 116 01190 01 0000 140</t>
  </si>
  <si>
    <t>116 01193 01 0000 140</t>
  </si>
  <si>
    <t>116 01200 01 0000 140</t>
  </si>
  <si>
    <t xml:space="preserve"> 116 01203 01 0000 140</t>
  </si>
  <si>
    <t>116 01330 00 0000 140</t>
  </si>
  <si>
    <t>116 01333 01 0000 140</t>
  </si>
  <si>
    <t>116 02000 02 0000 140</t>
  </si>
  <si>
    <t>116 02010 02 0000 140</t>
  </si>
  <si>
    <t xml:space="preserve"> 200 00000 00 0000 000</t>
  </si>
  <si>
    <t>202 00000 00 0000 000</t>
  </si>
  <si>
    <t>202 10000 00 0000 150</t>
  </si>
  <si>
    <t xml:space="preserve"> 202 15001 00 0000 150</t>
  </si>
  <si>
    <t>202 15001 05 0000 150</t>
  </si>
  <si>
    <t xml:space="preserve"> 202 15002 00 0000 150</t>
  </si>
  <si>
    <t xml:space="preserve"> 202 15002 05 0000 150</t>
  </si>
  <si>
    <t xml:space="preserve"> 202 20000 00 0000 150</t>
  </si>
  <si>
    <t xml:space="preserve"> 202 25243 00 0000 150</t>
  </si>
  <si>
    <t xml:space="preserve"> 202 25243 05 0000 150</t>
  </si>
  <si>
    <t>202 25304 00 0000 150</t>
  </si>
  <si>
    <t xml:space="preserve"> 202 25304 05 0000 150</t>
  </si>
  <si>
    <t xml:space="preserve"> 202 29999 00 0000 150</t>
  </si>
  <si>
    <t xml:space="preserve"> 202 29999 05 0000 150</t>
  </si>
  <si>
    <t xml:space="preserve"> 202 30000 00 0000 150</t>
  </si>
  <si>
    <t>202 30024 00 0000 150</t>
  </si>
  <si>
    <t xml:space="preserve"> 202 30024 05 0000 150</t>
  </si>
  <si>
    <t xml:space="preserve"> 202 30029 00 0000 150</t>
  </si>
  <si>
    <t>202 30029 05 0000 150</t>
  </si>
  <si>
    <t xml:space="preserve"> 202 35120 05 0000 150</t>
  </si>
  <si>
    <t xml:space="preserve"> 202 40000 00 0000 150</t>
  </si>
  <si>
    <t>202 40014 00 0000 150</t>
  </si>
  <si>
    <t>202 40014 05 0000 150</t>
  </si>
  <si>
    <t>20 235120 00 0000 150</t>
  </si>
  <si>
    <t>2025 год</t>
  </si>
  <si>
    <t>101 02140 01 0000 110</t>
  </si>
  <si>
    <t>101 02130 01 0000 110</t>
  </si>
  <si>
    <t>2026 год</t>
  </si>
  <si>
    <t>ИТОГО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</si>
  <si>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9"/>
        <color rgb="FF0000FF"/>
        <rFont val="Times New Roman"/>
        <family val="1"/>
        <charset val="204"/>
      </rPr>
      <t>статьями 227</t>
    </r>
    <r>
      <rPr>
        <sz val="9"/>
        <rFont val="Times New Roman"/>
        <family val="1"/>
        <charset val="204"/>
      </rPr>
      <t xml:space="preserve">, </t>
    </r>
    <r>
      <rPr>
        <sz val="9"/>
        <color rgb="FF0000FF"/>
        <rFont val="Times New Roman"/>
        <family val="1"/>
        <charset val="204"/>
      </rPr>
      <t>227.1</t>
    </r>
    <r>
      <rPr>
        <sz val="9"/>
        <rFont val="Times New Roman"/>
        <family val="1"/>
        <charset val="204"/>
      </rPr>
      <t xml:space="preserve"> и </t>
    </r>
    <r>
      <rPr>
        <sz val="9"/>
        <color rgb="FF0000FF"/>
        <rFont val="Times New Roman"/>
        <family val="1"/>
        <charset val="204"/>
      </rPr>
      <t>228</t>
    </r>
    <r>
      <rPr>
        <sz val="9"/>
        <rFont val="Times New Roman"/>
        <family val="1"/>
        <charset val="204"/>
      </rPr>
      <t xml:space="preserve"> Налогового кодекса Российской Федерации, а также доходов от долевого участия в организации, полученных в виде дивидендов</t>
    </r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</si>
  <si>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</si>
  <si>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112 01040 01 0000 120</t>
  </si>
  <si>
    <t>к решению районного Совета  народных депутатов "О бюджете Брасовского муниципального района Брянской области на 2025 год и на плановый период 2026 и 2027 годов"</t>
  </si>
  <si>
    <t>Доходы бюджета Брасовского муниципального района  Брянской области на 2025 год и на плановый период 2026 и 2027 годов</t>
  </si>
  <si>
    <t>2027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</si>
  <si>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</si>
  <si>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</si>
  <si>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</si>
  <si>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112 01030010000120</t>
  </si>
  <si>
    <t>Плата за сбросы загрязняющих веществ в водные объекты</t>
  </si>
  <si>
    <t>202 49999 00 0000 150</t>
  </si>
  <si>
    <t>202 49999 05 0000 150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</si>
  <si>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</si>
  <si>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сельских поселений</t>
  </si>
  <si>
    <t xml:space="preserve"> </t>
  </si>
  <si>
    <t>202 25467 00 0000 150</t>
  </si>
  <si>
    <t>202 25467 05 0000 150</t>
  </si>
  <si>
    <t>202 25497 00 0000 150</t>
  </si>
  <si>
    <t>202 25497 05 0000 150</t>
  </si>
  <si>
    <t>202 45303 00 0000 150</t>
  </si>
  <si>
    <t>202 45303 05 0000 150</t>
  </si>
  <si>
    <t>202 45179 00 0000 150</t>
  </si>
  <si>
    <t>202 45179 05 0000 150</t>
  </si>
  <si>
    <t>202 45050 00 0000 150</t>
  </si>
  <si>
    <t>202 45050 05 0000 150</t>
  </si>
  <si>
    <t>202 25590 00 0000 150</t>
  </si>
  <si>
    <t>202 25590 05 0000 150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</si>
  <si>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человек" классификации доходов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</si>
  <si>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</si>
  <si>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</si>
  <si>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</si>
  <si>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техническое оснащение региональных и муниципальных музеев</t>
  </si>
  <si>
    <t>Субсидии бюджетам на техническое оснащение региональных и муниципальных музеев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</si>
  <si>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</si>
  <si>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</si>
  <si>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</si>
  <si>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</si>
  <si>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</si>
  <si>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202 35082 00 0000 150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</si>
  <si>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</si>
  <si>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202 35082 05 0000 150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</si>
  <si>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</si>
  <si>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202 25519 00 0000 150</t>
  </si>
  <si>
    <t xml:space="preserve">  Субсидии бюджетам на поддержку отрасли культуры</t>
  </si>
  <si>
    <t>202 25519 05 0000 150</t>
  </si>
  <si>
    <t xml:space="preserve">  Субсидии бюджетам муниципальных районов на поддержку отрасли культуры</t>
  </si>
  <si>
    <t>202 20077 00 0000  150</t>
  </si>
  <si>
    <t>Субсидии бюджетам на софинансирование капитальных вложений в объекты муниципальной собственности</t>
  </si>
  <si>
    <t>202 20077 05 0000 150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</si>
  <si>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</si>
  <si>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114 02000 00 0000 000</t>
  </si>
  <si>
    <t>114 02050 05 0000 000</t>
  </si>
  <si>
    <t>114 02053 05 0000 410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</si>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</sst>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25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/>
    <xf numFmtId="0" fontId="4" fillId="0" borderId="1" xfId="5"/>
    <xf numFmtId="0" fontId="5" fillId="0" borderId="1" xfId="7"/>
    <xf numFmtId="0" fontId="7" fillId="0" borderId="1" xfId="19"/>
    <xf numFmtId="49" fontId="7" fillId="0" borderId="1" xfId="23"/>
    <xf numFmtId="0" fontId="7" fillId="2" borderId="1" xfId="59"/>
    <xf numFmtId="0" fontId="17" fillId="0" borderId="0" xfId="0" applyFont="1"/>
    <xf numFmtId="0" fontId="3" fillId="0" borderId="1" xfId="4" applyAlignment="1">
      <alignment horizontal="right"/>
    </xf>
    <xf numFmtId="0" fontId="4" fillId="0" borderId="1" xfId="11" applyBorder="1" applyAlignment="1">
      <alignment horizontal="right"/>
    </xf>
    <xf numFmtId="0" fontId="4" fillId="0" borderId="1" xfId="16" applyBorder="1" applyAlignment="1">
      <alignment horizontal="right"/>
    </xf>
    <xf numFmtId="0" fontId="7" fillId="0" borderId="1" xfId="43" applyNumberFormat="1" applyBorder="1" applyAlignment="1"/>
    <xf numFmtId="0" fontId="19" fillId="0" borderId="60" xfId="19" applyFont="1" applyBorder="1"/>
    <xf numFmtId="4" fontId="19" fillId="0" borderId="60" xfId="57" applyNumberFormat="1" applyFont="1" applyBorder="1"/>
    <xf numFmtId="0" fontId="18" fillId="0" borderId="1" xfId="7" applyFont="1" applyAlignment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/>
    <xf numFmtId="0" fontId="17" fillId="0" borderId="0" xfId="0" applyFont="1" applyAlignment="1">
      <alignment horizontal="center"/>
    </xf>
    <xf numFmtId="0" fontId="7" fillId="0" borderId="1" xfId="12" applyAlignment="1">
      <alignment horizontal="center"/>
    </xf>
    <xf numFmtId="0" fontId="19" fillId="0" borderId="60" xfId="57" applyFont="1" applyBorder="1" applyAlignment="1">
      <alignment horizontal="center"/>
    </xf>
    <xf numFmtId="0" fontId="7" fillId="0" borderId="1" xfId="19" applyAlignment="1">
      <alignment horizontal="center"/>
    </xf>
    <xf numFmtId="0" fontId="0" fillId="0" borderId="0" xfId="0" applyAlignment="1" applyProtection="1">
      <alignment horizontal="center"/>
      <protection locked="0"/>
    </xf>
    <xf numFmtId="4" fontId="19" fillId="0" borderId="60" xfId="42" applyFont="1" applyBorder="1">
      <alignment horizontal="right"/>
    </xf>
    <xf numFmtId="0" fontId="23" fillId="0" borderId="60" xfId="0" applyFont="1" applyBorder="1" applyAlignment="1">
      <alignment horizontal="justify" vertical="center"/>
    </xf>
    <xf numFmtId="49" fontId="19" fillId="0" borderId="60" xfId="55" applyFont="1" applyBorder="1">
      <alignment horizontal="center"/>
    </xf>
    <xf numFmtId="0" fontId="19" fillId="0" borderId="60" xfId="53" applyFont="1" applyBorder="1" applyAlignment="1">
      <alignment horizontal="left" wrapText="1"/>
    </xf>
    <xf numFmtId="0" fontId="23" fillId="0" borderId="0" xfId="186" applyFont="1" applyAlignment="1">
      <alignment horizontal="justify" vertical="center"/>
    </xf>
    <xf numFmtId="0" fontId="23" fillId="0" borderId="60" xfId="0" applyFont="1" applyBorder="1" applyAlignment="1">
      <alignment horizontal="justify" vertical="center" wrapText="1"/>
    </xf>
    <xf numFmtId="1" fontId="26" fillId="4" borderId="60" xfId="0" quotePrefix="1" applyNumberFormat="1" applyFont="1" applyFill="1" applyBorder="1" applyAlignment="1">
      <alignment horizontal="center" vertical="center" wrapText="1"/>
    </xf>
    <xf numFmtId="0" fontId="26" fillId="4" borderId="60" xfId="0" applyFont="1" applyFill="1" applyBorder="1" applyAlignment="1">
      <alignment wrapText="1"/>
    </xf>
    <xf numFmtId="0" fontId="23" fillId="0" borderId="60" xfId="0" applyFont="1" applyBorder="1" applyAlignment="1">
      <alignment horizontal="left"/>
    </xf>
    <xf numFmtId="4" fontId="23" fillId="0" borderId="60" xfId="0" applyNumberFormat="1" applyFont="1" applyBorder="1" applyAlignment="1">
      <alignment horizontal="right"/>
    </xf>
    <xf numFmtId="0" fontId="23" fillId="0" borderId="60" xfId="0" applyFont="1" applyBorder="1" applyAlignment="1">
      <alignment horizontal="left" wrapText="1"/>
    </xf>
    <xf numFmtId="0" fontId="23" fillId="4" borderId="60" xfId="0" applyFont="1" applyFill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22" fillId="0" borderId="0" xfId="0" applyFont="1" applyAlignment="1">
      <alignment horizontal="center" wrapText="1"/>
    </xf>
  </cellXfs>
  <cellStyles count="187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Гиперссылка" xfId="186" builtinId="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ogin.consultant.ru/link/?req=doc&amp;base=LAW&amp;n=466853&amp;dst=101491&amp;field=134&amp;date=10.10.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tabSelected="1" zoomScaleNormal="100" zoomScaleSheetLayoutView="70" zoomScalePageLayoutView="70" workbookViewId="0">
      <selection activeCell="E123" sqref="E123"/>
    </sheetView>
  </sheetViews>
  <sheetFormatPr defaultRowHeight="15" x14ac:dyDescent="0.25"/>
  <cols>
    <col min="1" max="1" width="17.85546875" style="22" customWidth="1"/>
    <col min="2" max="2" width="48.5703125" style="1" customWidth="1"/>
    <col min="3" max="3" width="14" style="1" customWidth="1"/>
    <col min="4" max="4" width="13.5703125" style="1" customWidth="1"/>
    <col min="5" max="5" width="14.5703125" style="1" customWidth="1"/>
    <col min="6" max="16384" width="9.140625" style="1"/>
  </cols>
  <sheetData>
    <row r="1" spans="1:8" ht="22.5" customHeight="1" x14ac:dyDescent="0.25">
      <c r="A1" s="18"/>
      <c r="B1" s="8"/>
      <c r="C1" s="35" t="s">
        <v>100</v>
      </c>
      <c r="D1" s="35"/>
      <c r="E1" s="35"/>
      <c r="F1" s="2"/>
    </row>
    <row r="2" spans="1:8" ht="8.25" customHeight="1" x14ac:dyDescent="0.25">
      <c r="A2" s="18"/>
      <c r="B2" s="8"/>
      <c r="C2" s="35" t="s">
        <v>212</v>
      </c>
      <c r="D2" s="35"/>
      <c r="E2" s="35"/>
      <c r="F2" s="9"/>
    </row>
    <row r="3" spans="1:8" ht="25.5" customHeight="1" x14ac:dyDescent="0.25">
      <c r="A3" s="18"/>
      <c r="B3" s="8"/>
      <c r="C3" s="35"/>
      <c r="D3" s="35"/>
      <c r="E3" s="35"/>
      <c r="F3" s="10"/>
    </row>
    <row r="4" spans="1:8" ht="48" customHeight="1" x14ac:dyDescent="0.25">
      <c r="A4" s="18"/>
      <c r="B4" s="8"/>
      <c r="C4" s="35"/>
      <c r="D4" s="35"/>
      <c r="E4" s="35"/>
      <c r="F4" s="11"/>
    </row>
    <row r="5" spans="1:8" ht="14.1" customHeight="1" x14ac:dyDescent="0.25">
      <c r="A5" s="18"/>
      <c r="B5" s="8"/>
      <c r="C5" s="8"/>
      <c r="D5" s="8"/>
      <c r="E5" s="8"/>
      <c r="F5" s="11"/>
    </row>
    <row r="6" spans="1:8" ht="34.5" customHeight="1" x14ac:dyDescent="0.25">
      <c r="A6" s="36" t="s">
        <v>213</v>
      </c>
      <c r="B6" s="36"/>
      <c r="C6" s="36"/>
      <c r="D6" s="36"/>
      <c r="E6" s="36"/>
      <c r="F6" s="11"/>
    </row>
    <row r="7" spans="1:8" ht="24.75" customHeight="1" x14ac:dyDescent="0.25">
      <c r="A7" s="19"/>
      <c r="B7" s="2"/>
      <c r="C7" s="6"/>
      <c r="D7" s="3"/>
      <c r="E7" s="4"/>
    </row>
    <row r="8" spans="1:8" ht="12.75" customHeight="1" x14ac:dyDescent="0.25">
      <c r="A8" s="19"/>
      <c r="B8" s="2"/>
      <c r="C8" s="6"/>
      <c r="D8" s="3"/>
      <c r="E8" s="15" t="s">
        <v>101</v>
      </c>
    </row>
    <row r="9" spans="1:8" ht="66" customHeight="1" x14ac:dyDescent="0.25">
      <c r="A9" s="16" t="s">
        <v>0</v>
      </c>
      <c r="B9" s="16" t="s">
        <v>1</v>
      </c>
      <c r="C9" s="16" t="s">
        <v>204</v>
      </c>
      <c r="D9" s="16" t="s">
        <v>207</v>
      </c>
      <c r="E9" s="16" t="s">
        <v>214</v>
      </c>
      <c r="F9" s="12"/>
    </row>
    <row r="10" spans="1:8" x14ac:dyDescent="0.25">
      <c r="A10" s="25" t="s">
        <v>102</v>
      </c>
      <c r="B10" s="26" t="s">
        <v>2</v>
      </c>
      <c r="C10" s="23">
        <f>C11+C20+C30+C37+C42+C54+C60+C64+C71</f>
        <v>185416250</v>
      </c>
      <c r="D10" s="23">
        <f>D11+D20+D30+D37+D42+D54+D60+D64+D71</f>
        <v>198284000</v>
      </c>
      <c r="E10" s="23">
        <f>E11+E20+E30+E37+E42+E54+E60+E64+E71</f>
        <v>213572000</v>
      </c>
    </row>
    <row r="11" spans="1:8" x14ac:dyDescent="0.25">
      <c r="A11" s="25" t="s">
        <v>103</v>
      </c>
      <c r="B11" s="26" t="s">
        <v>3</v>
      </c>
      <c r="C11" s="23">
        <f>C12</f>
        <v>153457000</v>
      </c>
      <c r="D11" s="23">
        <f t="shared" ref="D11:E11" si="0">D12</f>
        <v>165032000</v>
      </c>
      <c r="E11" s="23">
        <f t="shared" si="0"/>
        <v>177154000</v>
      </c>
    </row>
    <row r="12" spans="1:8" x14ac:dyDescent="0.25">
      <c r="A12" s="25" t="s">
        <v>104</v>
      </c>
      <c r="B12" s="26" t="s">
        <v>4</v>
      </c>
      <c r="C12" s="23">
        <f>C13+C14+C15+C16+C17+C18+C19</f>
        <v>153457000</v>
      </c>
      <c r="D12" s="23">
        <f t="shared" ref="D12:E12" si="1">D13+D14+D15+D16+D17+D18+D19</f>
        <v>165032000</v>
      </c>
      <c r="E12" s="23">
        <f t="shared" si="1"/>
        <v>177154000</v>
      </c>
    </row>
    <row r="13" spans="1:8" ht="84" x14ac:dyDescent="0.25">
      <c r="A13" s="25" t="s">
        <v>105</v>
      </c>
      <c r="B13" s="24" t="s">
        <v>209</v>
      </c>
      <c r="C13" s="23">
        <v>127064000</v>
      </c>
      <c r="D13" s="23">
        <v>136847000</v>
      </c>
      <c r="E13" s="17">
        <v>146974000</v>
      </c>
      <c r="H13" s="1" t="s">
        <v>224</v>
      </c>
    </row>
    <row r="14" spans="1:8" ht="84.75" x14ac:dyDescent="0.25">
      <c r="A14" s="25" t="s">
        <v>106</v>
      </c>
      <c r="B14" s="26" t="s">
        <v>5</v>
      </c>
      <c r="C14" s="23">
        <v>499000</v>
      </c>
      <c r="D14" s="23">
        <v>537000</v>
      </c>
      <c r="E14" s="17">
        <v>577000</v>
      </c>
    </row>
    <row r="15" spans="1:8" ht="72" x14ac:dyDescent="0.25">
      <c r="A15" s="25" t="s">
        <v>107</v>
      </c>
      <c r="B15" s="27" t="s">
        <v>215</v>
      </c>
      <c r="C15" s="23">
        <v>980000</v>
      </c>
      <c r="D15" s="23">
        <v>1029000</v>
      </c>
      <c r="E15" s="17">
        <v>1090000</v>
      </c>
    </row>
    <row r="16" spans="1:8" ht="72.75" x14ac:dyDescent="0.25">
      <c r="A16" s="25" t="s">
        <v>108</v>
      </c>
      <c r="B16" s="26" t="s">
        <v>6</v>
      </c>
      <c r="C16" s="23">
        <v>0</v>
      </c>
      <c r="D16" s="23">
        <v>0</v>
      </c>
      <c r="E16" s="17">
        <v>0</v>
      </c>
    </row>
    <row r="17" spans="1:5" ht="96" x14ac:dyDescent="0.25">
      <c r="A17" s="25" t="s">
        <v>109</v>
      </c>
      <c r="B17" s="24" t="s">
        <v>210</v>
      </c>
      <c r="C17" s="23">
        <v>1144000</v>
      </c>
      <c r="D17" s="23">
        <v>1232000</v>
      </c>
      <c r="E17" s="17">
        <v>1323000</v>
      </c>
    </row>
    <row r="18" spans="1:5" ht="56.25" customHeight="1" x14ac:dyDescent="0.25">
      <c r="A18" s="25" t="s">
        <v>206</v>
      </c>
      <c r="B18" s="24" t="s">
        <v>216</v>
      </c>
      <c r="C18" s="23">
        <v>1325000</v>
      </c>
      <c r="D18" s="23">
        <v>1415000</v>
      </c>
      <c r="E18" s="17">
        <v>1516000</v>
      </c>
    </row>
    <row r="19" spans="1:5" ht="54.75" customHeight="1" x14ac:dyDescent="0.25">
      <c r="A19" s="25" t="s">
        <v>205</v>
      </c>
      <c r="B19" s="24" t="s">
        <v>217</v>
      </c>
      <c r="C19" s="23">
        <v>22445000</v>
      </c>
      <c r="D19" s="23">
        <v>23972000</v>
      </c>
      <c r="E19" s="17">
        <v>25674000</v>
      </c>
    </row>
    <row r="20" spans="1:5" ht="45" customHeight="1" x14ac:dyDescent="0.25">
      <c r="A20" s="25" t="s">
        <v>110</v>
      </c>
      <c r="B20" s="26" t="s">
        <v>7</v>
      </c>
      <c r="C20" s="23">
        <f>C21</f>
        <v>5608000</v>
      </c>
      <c r="D20" s="23">
        <f t="shared" ref="D20:E20" si="2">D21</f>
        <v>5672000</v>
      </c>
      <c r="E20" s="23">
        <f t="shared" si="2"/>
        <v>7351000</v>
      </c>
    </row>
    <row r="21" spans="1:5" ht="24.75" x14ac:dyDescent="0.25">
      <c r="A21" s="25" t="s">
        <v>111</v>
      </c>
      <c r="B21" s="26" t="s">
        <v>8</v>
      </c>
      <c r="C21" s="23">
        <f>C22+C24+C26+C28</f>
        <v>5608000</v>
      </c>
      <c r="D21" s="23">
        <f t="shared" ref="D21:E21" si="3">D22+D24+D26+D28</f>
        <v>5672000</v>
      </c>
      <c r="E21" s="23">
        <f t="shared" si="3"/>
        <v>7351000</v>
      </c>
    </row>
    <row r="22" spans="1:5" ht="60.75" x14ac:dyDescent="0.25">
      <c r="A22" s="25" t="s">
        <v>112</v>
      </c>
      <c r="B22" s="26" t="s">
        <v>9</v>
      </c>
      <c r="C22" s="23">
        <f>C23</f>
        <v>2933000</v>
      </c>
      <c r="D22" s="23">
        <f t="shared" ref="D22:E22" si="4">D23</f>
        <v>2969000</v>
      </c>
      <c r="E22" s="23">
        <f t="shared" si="4"/>
        <v>3843000</v>
      </c>
    </row>
    <row r="23" spans="1:5" ht="84.75" x14ac:dyDescent="0.25">
      <c r="A23" s="25" t="s">
        <v>113</v>
      </c>
      <c r="B23" s="26" t="s">
        <v>10</v>
      </c>
      <c r="C23" s="23">
        <v>2933000</v>
      </c>
      <c r="D23" s="23">
        <v>2969000</v>
      </c>
      <c r="E23" s="17">
        <v>3843000</v>
      </c>
    </row>
    <row r="24" spans="1:5" ht="72.75" x14ac:dyDescent="0.25">
      <c r="A24" s="25" t="s">
        <v>114</v>
      </c>
      <c r="B24" s="26" t="s">
        <v>11</v>
      </c>
      <c r="C24" s="23">
        <f>C25</f>
        <v>13000</v>
      </c>
      <c r="D24" s="23">
        <f t="shared" ref="D24:E24" si="5">D25</f>
        <v>14000</v>
      </c>
      <c r="E24" s="23">
        <f t="shared" si="5"/>
        <v>17000</v>
      </c>
    </row>
    <row r="25" spans="1:5" ht="108.75" x14ac:dyDescent="0.25">
      <c r="A25" s="25" t="s">
        <v>115</v>
      </c>
      <c r="B25" s="26" t="s">
        <v>12</v>
      </c>
      <c r="C25" s="23">
        <v>13000</v>
      </c>
      <c r="D25" s="23">
        <v>14000</v>
      </c>
      <c r="E25" s="17">
        <v>17000</v>
      </c>
    </row>
    <row r="26" spans="1:5" ht="60.75" x14ac:dyDescent="0.25">
      <c r="A26" s="25" t="s">
        <v>116</v>
      </c>
      <c r="B26" s="26" t="s">
        <v>13</v>
      </c>
      <c r="C26" s="23">
        <f>C27</f>
        <v>2962000</v>
      </c>
      <c r="D26" s="23">
        <f t="shared" ref="D26:E26" si="6">D27</f>
        <v>2984000</v>
      </c>
      <c r="E26" s="23">
        <f t="shared" si="6"/>
        <v>3859000</v>
      </c>
    </row>
    <row r="27" spans="1:5" ht="96.75" x14ac:dyDescent="0.25">
      <c r="A27" s="25" t="s">
        <v>117</v>
      </c>
      <c r="B27" s="26" t="s">
        <v>14</v>
      </c>
      <c r="C27" s="23">
        <v>2962000</v>
      </c>
      <c r="D27" s="23">
        <v>2984000</v>
      </c>
      <c r="E27" s="17">
        <v>3859000</v>
      </c>
    </row>
    <row r="28" spans="1:5" ht="60.75" x14ac:dyDescent="0.25">
      <c r="A28" s="25" t="s">
        <v>118</v>
      </c>
      <c r="B28" s="26" t="s">
        <v>15</v>
      </c>
      <c r="C28" s="23">
        <f>C29</f>
        <v>-300000</v>
      </c>
      <c r="D28" s="23">
        <f t="shared" ref="D28:E28" si="7">D29</f>
        <v>-295000</v>
      </c>
      <c r="E28" s="23">
        <f t="shared" si="7"/>
        <v>-368000</v>
      </c>
    </row>
    <row r="29" spans="1:5" ht="87" customHeight="1" x14ac:dyDescent="0.25">
      <c r="A29" s="25" t="s">
        <v>119</v>
      </c>
      <c r="B29" s="26" t="s">
        <v>16</v>
      </c>
      <c r="C29" s="23">
        <v>-300000</v>
      </c>
      <c r="D29" s="23">
        <v>-295000</v>
      </c>
      <c r="E29" s="17">
        <v>-368000</v>
      </c>
    </row>
    <row r="30" spans="1:5" x14ac:dyDescent="0.25">
      <c r="A30" s="25" t="s">
        <v>120</v>
      </c>
      <c r="B30" s="26" t="s">
        <v>17</v>
      </c>
      <c r="C30" s="23">
        <f>C31+C33+C35</f>
        <v>20753000</v>
      </c>
      <c r="D30" s="23">
        <f t="shared" ref="D30:E30" si="8">D31+D33+D35</f>
        <v>21930000</v>
      </c>
      <c r="E30" s="23">
        <f t="shared" si="8"/>
        <v>23353000</v>
      </c>
    </row>
    <row r="31" spans="1:5" ht="24.75" x14ac:dyDescent="0.25">
      <c r="A31" s="25" t="s">
        <v>121</v>
      </c>
      <c r="B31" s="26" t="s">
        <v>18</v>
      </c>
      <c r="C31" s="23">
        <f>C32</f>
        <v>1000</v>
      </c>
      <c r="D31" s="23">
        <f t="shared" ref="D31:E31" si="9">D32</f>
        <v>0</v>
      </c>
      <c r="E31" s="23">
        <f t="shared" si="9"/>
        <v>0</v>
      </c>
    </row>
    <row r="32" spans="1:5" ht="24.75" x14ac:dyDescent="0.25">
      <c r="A32" s="25" t="s">
        <v>122</v>
      </c>
      <c r="B32" s="26" t="s">
        <v>18</v>
      </c>
      <c r="C32" s="23">
        <v>1000</v>
      </c>
      <c r="D32" s="23">
        <v>0</v>
      </c>
      <c r="E32" s="17">
        <v>0</v>
      </c>
    </row>
    <row r="33" spans="1:5" x14ac:dyDescent="0.25">
      <c r="A33" s="25" t="s">
        <v>123</v>
      </c>
      <c r="B33" s="26" t="s">
        <v>19</v>
      </c>
      <c r="C33" s="23">
        <f>C34</f>
        <v>17832000</v>
      </c>
      <c r="D33" s="23">
        <f t="shared" ref="D33:E33" si="10">D34</f>
        <v>18902000</v>
      </c>
      <c r="E33" s="23">
        <f t="shared" si="10"/>
        <v>20226000</v>
      </c>
    </row>
    <row r="34" spans="1:5" x14ac:dyDescent="0.25">
      <c r="A34" s="25" t="s">
        <v>124</v>
      </c>
      <c r="B34" s="26" t="s">
        <v>19</v>
      </c>
      <c r="C34" s="23">
        <v>17832000</v>
      </c>
      <c r="D34" s="23">
        <v>18902000</v>
      </c>
      <c r="E34" s="17">
        <v>20226000</v>
      </c>
    </row>
    <row r="35" spans="1:5" ht="24.75" x14ac:dyDescent="0.25">
      <c r="A35" s="25" t="s">
        <v>125</v>
      </c>
      <c r="B35" s="26" t="s">
        <v>20</v>
      </c>
      <c r="C35" s="23">
        <f>C36</f>
        <v>2920000</v>
      </c>
      <c r="D35" s="23">
        <f t="shared" ref="D35:E35" si="11">D36</f>
        <v>3028000</v>
      </c>
      <c r="E35" s="23">
        <f t="shared" si="11"/>
        <v>3127000</v>
      </c>
    </row>
    <row r="36" spans="1:5" ht="36.75" x14ac:dyDescent="0.25">
      <c r="A36" s="25" t="s">
        <v>126</v>
      </c>
      <c r="B36" s="26" t="s">
        <v>21</v>
      </c>
      <c r="C36" s="23">
        <v>2920000</v>
      </c>
      <c r="D36" s="23">
        <v>3028000</v>
      </c>
      <c r="E36" s="17">
        <v>3127000</v>
      </c>
    </row>
    <row r="37" spans="1:5" x14ac:dyDescent="0.25">
      <c r="A37" s="25" t="s">
        <v>127</v>
      </c>
      <c r="B37" s="26" t="s">
        <v>22</v>
      </c>
      <c r="C37" s="23">
        <f>C38+C40</f>
        <v>2164000</v>
      </c>
      <c r="D37" s="23">
        <f t="shared" ref="D37:E37" si="12">D38+D40</f>
        <v>2227000</v>
      </c>
      <c r="E37" s="23">
        <f t="shared" si="12"/>
        <v>2291000</v>
      </c>
    </row>
    <row r="38" spans="1:5" ht="24.75" x14ac:dyDescent="0.25">
      <c r="A38" s="25" t="s">
        <v>128</v>
      </c>
      <c r="B38" s="26" t="s">
        <v>23</v>
      </c>
      <c r="C38" s="23">
        <f>C39</f>
        <v>2164000</v>
      </c>
      <c r="D38" s="23">
        <f t="shared" ref="D38:E38" si="13">D39</f>
        <v>2227000</v>
      </c>
      <c r="E38" s="23">
        <f t="shared" si="13"/>
        <v>2291000</v>
      </c>
    </row>
    <row r="39" spans="1:5" ht="36.75" x14ac:dyDescent="0.25">
      <c r="A39" s="25" t="s">
        <v>129</v>
      </c>
      <c r="B39" s="26" t="s">
        <v>24</v>
      </c>
      <c r="C39" s="23">
        <v>2164000</v>
      </c>
      <c r="D39" s="23">
        <v>2227000</v>
      </c>
      <c r="E39" s="17">
        <v>2291000</v>
      </c>
    </row>
    <row r="40" spans="1:5" ht="24.75" x14ac:dyDescent="0.25">
      <c r="A40" s="25" t="s">
        <v>130</v>
      </c>
      <c r="B40" s="26" t="s">
        <v>25</v>
      </c>
      <c r="C40" s="23">
        <f>C41</f>
        <v>0</v>
      </c>
      <c r="D40" s="23">
        <f t="shared" ref="D40:E40" si="14">D41</f>
        <v>0</v>
      </c>
      <c r="E40" s="23">
        <f t="shared" si="14"/>
        <v>0</v>
      </c>
    </row>
    <row r="41" spans="1:5" ht="24.75" x14ac:dyDescent="0.25">
      <c r="A41" s="25" t="s">
        <v>131</v>
      </c>
      <c r="B41" s="26" t="s">
        <v>26</v>
      </c>
      <c r="C41" s="23">
        <v>0</v>
      </c>
      <c r="D41" s="23">
        <v>0</v>
      </c>
      <c r="E41" s="17">
        <v>0</v>
      </c>
    </row>
    <row r="42" spans="1:5" ht="36.75" x14ac:dyDescent="0.25">
      <c r="A42" s="25" t="s">
        <v>132</v>
      </c>
      <c r="B42" s="26" t="s">
        <v>27</v>
      </c>
      <c r="C42" s="23">
        <f>C43+C45+C51</f>
        <v>2522300</v>
      </c>
      <c r="D42" s="23">
        <f>D43+D45+D51</f>
        <v>2522300</v>
      </c>
      <c r="E42" s="23">
        <f>E43+E45+E51</f>
        <v>2522300</v>
      </c>
    </row>
    <row r="43" spans="1:5" ht="60.75" x14ac:dyDescent="0.25">
      <c r="A43" s="25" t="s">
        <v>133</v>
      </c>
      <c r="B43" s="26" t="s">
        <v>28</v>
      </c>
      <c r="C43" s="23">
        <f>C44</f>
        <v>1500</v>
      </c>
      <c r="D43" s="23">
        <f t="shared" ref="D43" si="15">D44</f>
        <v>1500</v>
      </c>
      <c r="E43" s="23">
        <f>E44</f>
        <v>1500</v>
      </c>
    </row>
    <row r="44" spans="1:5" ht="48.75" x14ac:dyDescent="0.25">
      <c r="A44" s="25" t="s">
        <v>134</v>
      </c>
      <c r="B44" s="26" t="s">
        <v>29</v>
      </c>
      <c r="C44" s="23">
        <v>1500</v>
      </c>
      <c r="D44" s="23">
        <v>1500</v>
      </c>
      <c r="E44" s="17">
        <v>1500</v>
      </c>
    </row>
    <row r="45" spans="1:5" ht="72.75" x14ac:dyDescent="0.25">
      <c r="A45" s="25" t="s">
        <v>135</v>
      </c>
      <c r="B45" s="26" t="s">
        <v>30</v>
      </c>
      <c r="C45" s="23">
        <f>C46+C49</f>
        <v>2515800</v>
      </c>
      <c r="D45" s="23">
        <f t="shared" ref="D45:E45" si="16">D46+D49</f>
        <v>2515800</v>
      </c>
      <c r="E45" s="23">
        <f t="shared" si="16"/>
        <v>2515800</v>
      </c>
    </row>
    <row r="46" spans="1:5" ht="48.75" x14ac:dyDescent="0.25">
      <c r="A46" s="25" t="s">
        <v>136</v>
      </c>
      <c r="B46" s="26" t="s">
        <v>31</v>
      </c>
      <c r="C46" s="23">
        <f>C47+C48</f>
        <v>2500000</v>
      </c>
      <c r="D46" s="23">
        <f t="shared" ref="D46:E46" si="17">D47+D48</f>
        <v>2500000</v>
      </c>
      <c r="E46" s="23">
        <f t="shared" si="17"/>
        <v>2500000</v>
      </c>
    </row>
    <row r="47" spans="1:5" ht="72.75" x14ac:dyDescent="0.25">
      <c r="A47" s="25" t="s">
        <v>137</v>
      </c>
      <c r="B47" s="26" t="s">
        <v>32</v>
      </c>
      <c r="C47" s="23">
        <v>1250000</v>
      </c>
      <c r="D47" s="23">
        <v>1250000</v>
      </c>
      <c r="E47" s="17">
        <v>1250000</v>
      </c>
    </row>
    <row r="48" spans="1:5" ht="60.75" x14ac:dyDescent="0.25">
      <c r="A48" s="25" t="s">
        <v>138</v>
      </c>
      <c r="B48" s="26" t="s">
        <v>33</v>
      </c>
      <c r="C48" s="23">
        <v>1250000</v>
      </c>
      <c r="D48" s="23">
        <v>1250000</v>
      </c>
      <c r="E48" s="17">
        <v>1250000</v>
      </c>
    </row>
    <row r="49" spans="1:5" ht="72.75" x14ac:dyDescent="0.25">
      <c r="A49" s="25" t="s">
        <v>139</v>
      </c>
      <c r="B49" s="26" t="s">
        <v>34</v>
      </c>
      <c r="C49" s="23">
        <f>C50</f>
        <v>15800</v>
      </c>
      <c r="D49" s="23">
        <f t="shared" ref="D49:E49" si="18">D50</f>
        <v>15800</v>
      </c>
      <c r="E49" s="23">
        <f t="shared" si="18"/>
        <v>15800</v>
      </c>
    </row>
    <row r="50" spans="1:5" ht="60.75" x14ac:dyDescent="0.25">
      <c r="A50" s="25" t="s">
        <v>140</v>
      </c>
      <c r="B50" s="26" t="s">
        <v>35</v>
      </c>
      <c r="C50" s="23">
        <v>15800</v>
      </c>
      <c r="D50" s="23">
        <v>15800</v>
      </c>
      <c r="E50" s="17">
        <v>15800</v>
      </c>
    </row>
    <row r="51" spans="1:5" ht="59.25" customHeight="1" x14ac:dyDescent="0.25">
      <c r="A51" s="25" t="s">
        <v>141</v>
      </c>
      <c r="B51" s="26" t="s">
        <v>36</v>
      </c>
      <c r="C51" s="23">
        <f>C52</f>
        <v>5000</v>
      </c>
      <c r="D51" s="23">
        <f t="shared" ref="D51:E52" si="19">D52</f>
        <v>5000</v>
      </c>
      <c r="E51" s="23">
        <f t="shared" si="19"/>
        <v>5000</v>
      </c>
    </row>
    <row r="52" spans="1:5" ht="64.5" customHeight="1" x14ac:dyDescent="0.25">
      <c r="A52" s="25" t="s">
        <v>142</v>
      </c>
      <c r="B52" s="26" t="s">
        <v>37</v>
      </c>
      <c r="C52" s="23">
        <f>C53</f>
        <v>5000</v>
      </c>
      <c r="D52" s="23">
        <f t="shared" si="19"/>
        <v>5000</v>
      </c>
      <c r="E52" s="23">
        <f t="shared" si="19"/>
        <v>5000</v>
      </c>
    </row>
    <row r="53" spans="1:5" ht="60.75" x14ac:dyDescent="0.25">
      <c r="A53" s="25" t="s">
        <v>143</v>
      </c>
      <c r="B53" s="26" t="s">
        <v>38</v>
      </c>
      <c r="C53" s="23">
        <v>5000</v>
      </c>
      <c r="D53" s="23">
        <v>5000</v>
      </c>
      <c r="E53" s="17">
        <v>5000</v>
      </c>
    </row>
    <row r="54" spans="1:5" ht="24.75" x14ac:dyDescent="0.25">
      <c r="A54" s="25" t="s">
        <v>144</v>
      </c>
      <c r="B54" s="26" t="s">
        <v>39</v>
      </c>
      <c r="C54" s="23">
        <f>C55</f>
        <v>102200</v>
      </c>
      <c r="D54" s="23">
        <f t="shared" ref="D54:E54" si="20">D55</f>
        <v>102200</v>
      </c>
      <c r="E54" s="23">
        <f t="shared" si="20"/>
        <v>102200</v>
      </c>
    </row>
    <row r="55" spans="1:5" x14ac:dyDescent="0.25">
      <c r="A55" s="25" t="s">
        <v>145</v>
      </c>
      <c r="B55" s="26" t="s">
        <v>40</v>
      </c>
      <c r="C55" s="23">
        <f>C56+C58+C57</f>
        <v>102200</v>
      </c>
      <c r="D55" s="23">
        <f t="shared" ref="D55:E55" si="21">D56+D58+D57</f>
        <v>102200</v>
      </c>
      <c r="E55" s="23">
        <f t="shared" si="21"/>
        <v>102200</v>
      </c>
    </row>
    <row r="56" spans="1:5" ht="24.75" x14ac:dyDescent="0.25">
      <c r="A56" s="25" t="s">
        <v>146</v>
      </c>
      <c r="B56" s="26" t="s">
        <v>41</v>
      </c>
      <c r="C56" s="23">
        <v>25246</v>
      </c>
      <c r="D56" s="23">
        <v>25246</v>
      </c>
      <c r="E56" s="23">
        <v>25246</v>
      </c>
    </row>
    <row r="57" spans="1:5" x14ac:dyDescent="0.25">
      <c r="A57" s="25" t="s">
        <v>218</v>
      </c>
      <c r="B57" s="26" t="s">
        <v>219</v>
      </c>
      <c r="C57" s="23">
        <v>5300</v>
      </c>
      <c r="D57" s="23">
        <v>5300</v>
      </c>
      <c r="E57" s="23">
        <v>5300</v>
      </c>
    </row>
    <row r="58" spans="1:5" x14ac:dyDescent="0.25">
      <c r="A58" s="25" t="s">
        <v>211</v>
      </c>
      <c r="B58" s="26" t="s">
        <v>42</v>
      </c>
      <c r="C58" s="23">
        <f>C59</f>
        <v>71654</v>
      </c>
      <c r="D58" s="23">
        <f t="shared" ref="D58:E58" si="22">D59</f>
        <v>71654</v>
      </c>
      <c r="E58" s="23">
        <f t="shared" si="22"/>
        <v>71654</v>
      </c>
    </row>
    <row r="59" spans="1:5" x14ac:dyDescent="0.25">
      <c r="A59" s="25" t="s">
        <v>147</v>
      </c>
      <c r="B59" s="26" t="s">
        <v>43</v>
      </c>
      <c r="C59" s="23">
        <v>71654</v>
      </c>
      <c r="D59" s="23">
        <v>71654</v>
      </c>
      <c r="E59" s="23">
        <v>71654</v>
      </c>
    </row>
    <row r="60" spans="1:5" ht="24.75" x14ac:dyDescent="0.25">
      <c r="A60" s="25" t="s">
        <v>148</v>
      </c>
      <c r="B60" s="26" t="s">
        <v>44</v>
      </c>
      <c r="C60" s="23">
        <f>C61</f>
        <v>41000</v>
      </c>
      <c r="D60" s="23">
        <f t="shared" ref="D60:E62" si="23">D61</f>
        <v>41000</v>
      </c>
      <c r="E60" s="23">
        <f t="shared" si="23"/>
        <v>41000</v>
      </c>
    </row>
    <row r="61" spans="1:5" x14ac:dyDescent="0.25">
      <c r="A61" s="25" t="s">
        <v>149</v>
      </c>
      <c r="B61" s="26" t="s">
        <v>45</v>
      </c>
      <c r="C61" s="23">
        <f>C62</f>
        <v>41000</v>
      </c>
      <c r="D61" s="23">
        <f t="shared" si="23"/>
        <v>41000</v>
      </c>
      <c r="E61" s="23">
        <f t="shared" si="23"/>
        <v>41000</v>
      </c>
    </row>
    <row r="62" spans="1:5" ht="24.75" x14ac:dyDescent="0.25">
      <c r="A62" s="25" t="s">
        <v>150</v>
      </c>
      <c r="B62" s="26" t="s">
        <v>46</v>
      </c>
      <c r="C62" s="23">
        <f>C63</f>
        <v>41000</v>
      </c>
      <c r="D62" s="23">
        <f t="shared" si="23"/>
        <v>41000</v>
      </c>
      <c r="E62" s="23">
        <f t="shared" si="23"/>
        <v>41000</v>
      </c>
    </row>
    <row r="63" spans="1:5" ht="36.75" x14ac:dyDescent="0.25">
      <c r="A63" s="25" t="s">
        <v>151</v>
      </c>
      <c r="B63" s="26" t="s">
        <v>47</v>
      </c>
      <c r="C63" s="23">
        <v>41000</v>
      </c>
      <c r="D63" s="23">
        <v>41000</v>
      </c>
      <c r="E63" s="17">
        <v>41000</v>
      </c>
    </row>
    <row r="64" spans="1:5" ht="24.75" x14ac:dyDescent="0.25">
      <c r="A64" s="25" t="s">
        <v>152</v>
      </c>
      <c r="B64" s="26" t="s">
        <v>48</v>
      </c>
      <c r="C64" s="23">
        <f>C68+C65</f>
        <v>311250</v>
      </c>
      <c r="D64" s="23">
        <f t="shared" ref="D64:E64" si="24">D68+D65</f>
        <v>300000</v>
      </c>
      <c r="E64" s="23">
        <f t="shared" si="24"/>
        <v>300000</v>
      </c>
    </row>
    <row r="65" spans="1:5" ht="60.75" x14ac:dyDescent="0.25">
      <c r="A65" s="25" t="s">
        <v>260</v>
      </c>
      <c r="B65" s="34" t="s">
        <v>263</v>
      </c>
      <c r="C65" s="23">
        <v>11250</v>
      </c>
      <c r="D65" s="23">
        <v>0</v>
      </c>
      <c r="E65" s="23">
        <v>0</v>
      </c>
    </row>
    <row r="66" spans="1:5" ht="72.75" x14ac:dyDescent="0.25">
      <c r="A66" s="25" t="s">
        <v>261</v>
      </c>
      <c r="B66" s="34" t="s">
        <v>264</v>
      </c>
      <c r="C66" s="23">
        <v>11250</v>
      </c>
      <c r="D66" s="23">
        <v>0</v>
      </c>
      <c r="E66" s="23">
        <v>0</v>
      </c>
    </row>
    <row r="67" spans="1:5" ht="72.75" x14ac:dyDescent="0.25">
      <c r="A67" s="25" t="s">
        <v>262</v>
      </c>
      <c r="B67" s="34" t="s">
        <v>265</v>
      </c>
      <c r="C67" s="23">
        <v>11250</v>
      </c>
      <c r="D67" s="23">
        <v>0</v>
      </c>
      <c r="E67" s="23">
        <v>0</v>
      </c>
    </row>
    <row r="68" spans="1:5" ht="24.75" x14ac:dyDescent="0.25">
      <c r="A68" s="25" t="s">
        <v>153</v>
      </c>
      <c r="B68" s="26" t="s">
        <v>49</v>
      </c>
      <c r="C68" s="23">
        <f>C69</f>
        <v>300000</v>
      </c>
      <c r="D68" s="23">
        <f t="shared" ref="D68:E69" si="25">D69</f>
        <v>300000</v>
      </c>
      <c r="E68" s="23">
        <f t="shared" si="25"/>
        <v>300000</v>
      </c>
    </row>
    <row r="69" spans="1:5" ht="22.5" customHeight="1" x14ac:dyDescent="0.25">
      <c r="A69" s="25" t="s">
        <v>154</v>
      </c>
      <c r="B69" s="26" t="s">
        <v>50</v>
      </c>
      <c r="C69" s="23">
        <f>C70</f>
        <v>300000</v>
      </c>
      <c r="D69" s="23">
        <f t="shared" si="25"/>
        <v>300000</v>
      </c>
      <c r="E69" s="23">
        <f t="shared" si="25"/>
        <v>300000</v>
      </c>
    </row>
    <row r="70" spans="1:5" ht="36.75" x14ac:dyDescent="0.25">
      <c r="A70" s="25" t="s">
        <v>155</v>
      </c>
      <c r="B70" s="26" t="s">
        <v>51</v>
      </c>
      <c r="C70" s="23">
        <v>300000</v>
      </c>
      <c r="D70" s="23">
        <v>300000</v>
      </c>
      <c r="E70" s="17">
        <v>300000</v>
      </c>
    </row>
    <row r="71" spans="1:5" x14ac:dyDescent="0.25">
      <c r="A71" s="25" t="s">
        <v>156</v>
      </c>
      <c r="B71" s="26" t="s">
        <v>52</v>
      </c>
      <c r="C71" s="23">
        <f>C72+C93+C91</f>
        <v>457500</v>
      </c>
      <c r="D71" s="23">
        <f>D72+D93+D91</f>
        <v>457500</v>
      </c>
      <c r="E71" s="23">
        <f>E72+E93+E91</f>
        <v>457500</v>
      </c>
    </row>
    <row r="72" spans="1:5" ht="24.75" x14ac:dyDescent="0.25">
      <c r="A72" s="25" t="s">
        <v>157</v>
      </c>
      <c r="B72" s="26" t="s">
        <v>53</v>
      </c>
      <c r="C72" s="23">
        <f>C73+C75+C77+C79+C81+C83+C85+C87+C89</f>
        <v>356798</v>
      </c>
      <c r="D72" s="23">
        <f t="shared" ref="D72:E72" si="26">D73+D75+D77+D79+D81+D83+D85+D87+D89</f>
        <v>356798</v>
      </c>
      <c r="E72" s="23">
        <f t="shared" si="26"/>
        <v>356798</v>
      </c>
    </row>
    <row r="73" spans="1:5" ht="48.75" x14ac:dyDescent="0.25">
      <c r="A73" s="25" t="s">
        <v>158</v>
      </c>
      <c r="B73" s="26" t="s">
        <v>54</v>
      </c>
      <c r="C73" s="23">
        <f>C74</f>
        <v>12425</v>
      </c>
      <c r="D73" s="23">
        <f t="shared" ref="D73:E73" si="27">D74</f>
        <v>12425</v>
      </c>
      <c r="E73" s="23">
        <f t="shared" si="27"/>
        <v>12425</v>
      </c>
    </row>
    <row r="74" spans="1:5" ht="60.75" x14ac:dyDescent="0.25">
      <c r="A74" s="25" t="s">
        <v>159</v>
      </c>
      <c r="B74" s="26" t="s">
        <v>55</v>
      </c>
      <c r="C74" s="23">
        <v>12425</v>
      </c>
      <c r="D74" s="23">
        <v>12425</v>
      </c>
      <c r="E74" s="17">
        <v>12425</v>
      </c>
    </row>
    <row r="75" spans="1:5" ht="60.75" x14ac:dyDescent="0.25">
      <c r="A75" s="25" t="s">
        <v>160</v>
      </c>
      <c r="B75" s="26" t="s">
        <v>56</v>
      </c>
      <c r="C75" s="23">
        <f>C76</f>
        <v>30002</v>
      </c>
      <c r="D75" s="23">
        <f t="shared" ref="D75:E75" si="28">D76</f>
        <v>30002</v>
      </c>
      <c r="E75" s="23">
        <f t="shared" si="28"/>
        <v>30002</v>
      </c>
    </row>
    <row r="76" spans="1:5" ht="69.75" customHeight="1" x14ac:dyDescent="0.25">
      <c r="A76" s="25" t="s">
        <v>161</v>
      </c>
      <c r="B76" s="26" t="s">
        <v>57</v>
      </c>
      <c r="C76" s="23">
        <v>30002</v>
      </c>
      <c r="D76" s="23">
        <v>30002</v>
      </c>
      <c r="E76" s="23">
        <v>30002</v>
      </c>
    </row>
    <row r="77" spans="1:5" ht="48.75" x14ac:dyDescent="0.25">
      <c r="A77" s="25" t="s">
        <v>162</v>
      </c>
      <c r="B77" s="26" t="s">
        <v>58</v>
      </c>
      <c r="C77" s="23">
        <f>C78</f>
        <v>37682</v>
      </c>
      <c r="D77" s="23">
        <f t="shared" ref="D77:E77" si="29">D78</f>
        <v>37682</v>
      </c>
      <c r="E77" s="23">
        <f t="shared" si="29"/>
        <v>37682</v>
      </c>
    </row>
    <row r="78" spans="1:5" ht="60.75" x14ac:dyDescent="0.25">
      <c r="A78" s="25" t="s">
        <v>163</v>
      </c>
      <c r="B78" s="26" t="s">
        <v>59</v>
      </c>
      <c r="C78" s="23">
        <v>37682</v>
      </c>
      <c r="D78" s="23">
        <v>37682</v>
      </c>
      <c r="E78" s="23">
        <v>37682</v>
      </c>
    </row>
    <row r="79" spans="1:5" ht="48.75" x14ac:dyDescent="0.25">
      <c r="A79" s="25" t="s">
        <v>164</v>
      </c>
      <c r="B79" s="26" t="s">
        <v>60</v>
      </c>
      <c r="C79" s="23">
        <f>C80</f>
        <v>63300</v>
      </c>
      <c r="D79" s="23">
        <f t="shared" ref="D79:E79" si="30">D80</f>
        <v>63300</v>
      </c>
      <c r="E79" s="23">
        <f t="shared" si="30"/>
        <v>63300</v>
      </c>
    </row>
    <row r="80" spans="1:5" ht="72.75" x14ac:dyDescent="0.25">
      <c r="A80" s="25" t="s">
        <v>165</v>
      </c>
      <c r="B80" s="26" t="s">
        <v>61</v>
      </c>
      <c r="C80" s="23">
        <v>63300</v>
      </c>
      <c r="D80" s="23">
        <v>63300</v>
      </c>
      <c r="E80" s="23">
        <v>63300</v>
      </c>
    </row>
    <row r="81" spans="1:5" ht="60.75" x14ac:dyDescent="0.25">
      <c r="A81" s="25" t="s">
        <v>166</v>
      </c>
      <c r="B81" s="26" t="s">
        <v>62</v>
      </c>
      <c r="C81" s="23">
        <f>C82</f>
        <v>7100</v>
      </c>
      <c r="D81" s="23">
        <f t="shared" ref="D81:E81" si="31">D82</f>
        <v>7100</v>
      </c>
      <c r="E81" s="23">
        <f t="shared" si="31"/>
        <v>7100</v>
      </c>
    </row>
    <row r="82" spans="1:5" ht="84.75" x14ac:dyDescent="0.25">
      <c r="A82" s="25" t="s">
        <v>167</v>
      </c>
      <c r="B82" s="26" t="s">
        <v>63</v>
      </c>
      <c r="C82" s="23">
        <v>7100</v>
      </c>
      <c r="D82" s="23">
        <v>7100</v>
      </c>
      <c r="E82" s="17">
        <v>7100</v>
      </c>
    </row>
    <row r="83" spans="1:5" ht="60.75" x14ac:dyDescent="0.25">
      <c r="A83" s="25" t="s">
        <v>168</v>
      </c>
      <c r="B83" s="26" t="s">
        <v>64</v>
      </c>
      <c r="C83" s="23">
        <f>C84</f>
        <v>7283</v>
      </c>
      <c r="D83" s="23">
        <f t="shared" ref="D83:E83" si="32">D84</f>
        <v>7283</v>
      </c>
      <c r="E83" s="23">
        <f t="shared" si="32"/>
        <v>7283</v>
      </c>
    </row>
    <row r="84" spans="1:5" ht="96.75" x14ac:dyDescent="0.25">
      <c r="A84" s="25" t="s">
        <v>169</v>
      </c>
      <c r="B84" s="26" t="s">
        <v>65</v>
      </c>
      <c r="C84" s="23">
        <v>7283</v>
      </c>
      <c r="D84" s="23">
        <v>7283</v>
      </c>
      <c r="E84" s="17">
        <v>7283</v>
      </c>
    </row>
    <row r="85" spans="1:5" ht="48.75" x14ac:dyDescent="0.25">
      <c r="A85" s="25" t="s">
        <v>170</v>
      </c>
      <c r="B85" s="26" t="s">
        <v>66</v>
      </c>
      <c r="C85" s="23">
        <f>C86</f>
        <v>6811</v>
      </c>
      <c r="D85" s="23">
        <f t="shared" ref="D85:E85" si="33">D86</f>
        <v>6811</v>
      </c>
      <c r="E85" s="23">
        <f t="shared" si="33"/>
        <v>6811</v>
      </c>
    </row>
    <row r="86" spans="1:5" ht="60.75" customHeight="1" x14ac:dyDescent="0.25">
      <c r="A86" s="25" t="s">
        <v>171</v>
      </c>
      <c r="B86" s="26" t="s">
        <v>67</v>
      </c>
      <c r="C86" s="23">
        <v>6811</v>
      </c>
      <c r="D86" s="23">
        <v>6811</v>
      </c>
      <c r="E86" s="17">
        <v>6811</v>
      </c>
    </row>
    <row r="87" spans="1:5" ht="48.75" x14ac:dyDescent="0.25">
      <c r="A87" s="25" t="s">
        <v>172</v>
      </c>
      <c r="B87" s="26" t="s">
        <v>68</v>
      </c>
      <c r="C87" s="23">
        <f>C88</f>
        <v>46069</v>
      </c>
      <c r="D87" s="23">
        <f t="shared" ref="D87:E87" si="34">D88</f>
        <v>46069</v>
      </c>
      <c r="E87" s="23">
        <f t="shared" si="34"/>
        <v>46069</v>
      </c>
    </row>
    <row r="88" spans="1:5" ht="60.75" x14ac:dyDescent="0.25">
      <c r="A88" s="25" t="s">
        <v>173</v>
      </c>
      <c r="B88" s="26" t="s">
        <v>69</v>
      </c>
      <c r="C88" s="23">
        <v>46069</v>
      </c>
      <c r="D88" s="23">
        <v>46069</v>
      </c>
      <c r="E88" s="23">
        <v>46069</v>
      </c>
    </row>
    <row r="89" spans="1:5" ht="60.75" x14ac:dyDescent="0.25">
      <c r="A89" s="25" t="s">
        <v>174</v>
      </c>
      <c r="B89" s="26" t="s">
        <v>70</v>
      </c>
      <c r="C89" s="23">
        <f>C90</f>
        <v>146126</v>
      </c>
      <c r="D89" s="23">
        <f t="shared" ref="D89:E89" si="35">D90</f>
        <v>146126</v>
      </c>
      <c r="E89" s="23">
        <f t="shared" si="35"/>
        <v>146126</v>
      </c>
    </row>
    <row r="90" spans="1:5" ht="72.75" x14ac:dyDescent="0.25">
      <c r="A90" s="25" t="s">
        <v>175</v>
      </c>
      <c r="B90" s="26" t="s">
        <v>71</v>
      </c>
      <c r="C90" s="23">
        <v>146126</v>
      </c>
      <c r="D90" s="23">
        <v>146126</v>
      </c>
      <c r="E90" s="23">
        <v>146126</v>
      </c>
    </row>
    <row r="91" spans="1:5" ht="83.25" customHeight="1" x14ac:dyDescent="0.25">
      <c r="A91" s="25" t="s">
        <v>176</v>
      </c>
      <c r="B91" s="26" t="s">
        <v>72</v>
      </c>
      <c r="C91" s="23">
        <f>C92</f>
        <v>90035</v>
      </c>
      <c r="D91" s="23">
        <f t="shared" ref="D91:E91" si="36">D92</f>
        <v>90035</v>
      </c>
      <c r="E91" s="23">
        <f t="shared" si="36"/>
        <v>90035</v>
      </c>
    </row>
    <row r="92" spans="1:5" ht="110.25" customHeight="1" x14ac:dyDescent="0.25">
      <c r="A92" s="25" t="s">
        <v>177</v>
      </c>
      <c r="B92" s="26" t="s">
        <v>73</v>
      </c>
      <c r="C92" s="23">
        <v>90035</v>
      </c>
      <c r="D92" s="23">
        <v>90035</v>
      </c>
      <c r="E92" s="23">
        <v>90035</v>
      </c>
    </row>
    <row r="93" spans="1:5" ht="24.75" customHeight="1" x14ac:dyDescent="0.25">
      <c r="A93" s="25" t="s">
        <v>178</v>
      </c>
      <c r="B93" s="26" t="s">
        <v>74</v>
      </c>
      <c r="C93" s="23">
        <f>C94</f>
        <v>10667</v>
      </c>
      <c r="D93" s="23">
        <f t="shared" ref="D93:E93" si="37">D94</f>
        <v>10667</v>
      </c>
      <c r="E93" s="23">
        <f t="shared" si="37"/>
        <v>10667</v>
      </c>
    </row>
    <row r="94" spans="1:5" ht="48.75" x14ac:dyDescent="0.25">
      <c r="A94" s="25" t="s">
        <v>179</v>
      </c>
      <c r="B94" s="26" t="s">
        <v>75</v>
      </c>
      <c r="C94" s="23">
        <v>10667</v>
      </c>
      <c r="D94" s="23">
        <v>10667</v>
      </c>
      <c r="E94" s="17">
        <v>10667</v>
      </c>
    </row>
    <row r="95" spans="1:5" x14ac:dyDescent="0.25">
      <c r="A95" s="25" t="s">
        <v>180</v>
      </c>
      <c r="B95" s="26" t="s">
        <v>76</v>
      </c>
      <c r="C95" s="23">
        <f>C96</f>
        <v>466418778.96999997</v>
      </c>
      <c r="D95" s="23">
        <f t="shared" ref="D95:E95" si="38">D96</f>
        <v>331215312.72000003</v>
      </c>
      <c r="E95" s="23">
        <f t="shared" si="38"/>
        <v>332558083.62</v>
      </c>
    </row>
    <row r="96" spans="1:5" ht="36.75" x14ac:dyDescent="0.25">
      <c r="A96" s="25" t="s">
        <v>181</v>
      </c>
      <c r="B96" s="26" t="s">
        <v>77</v>
      </c>
      <c r="C96" s="23">
        <f>C97+C102+C119+C128</f>
        <v>466418778.96999997</v>
      </c>
      <c r="D96" s="23">
        <f>D97+D102+D119+D128</f>
        <v>331215312.72000003</v>
      </c>
      <c r="E96" s="23">
        <f>E97+E102+E119+E128</f>
        <v>332558083.62</v>
      </c>
    </row>
    <row r="97" spans="1:5" ht="23.25" customHeight="1" x14ac:dyDescent="0.25">
      <c r="A97" s="25" t="s">
        <v>182</v>
      </c>
      <c r="B97" s="26" t="s">
        <v>78</v>
      </c>
      <c r="C97" s="23">
        <f>C98+C100</f>
        <v>59811100</v>
      </c>
      <c r="D97" s="23">
        <f t="shared" ref="D97:E97" si="39">D98+D100</f>
        <v>36569000</v>
      </c>
      <c r="E97" s="23">
        <f t="shared" si="39"/>
        <v>33127000</v>
      </c>
    </row>
    <row r="98" spans="1:5" x14ac:dyDescent="0.25">
      <c r="A98" s="25" t="s">
        <v>183</v>
      </c>
      <c r="B98" s="26" t="s">
        <v>79</v>
      </c>
      <c r="C98" s="23">
        <f>C99</f>
        <v>46066000</v>
      </c>
      <c r="D98" s="23">
        <f t="shared" ref="D98:E98" si="40">D99</f>
        <v>23090000</v>
      </c>
      <c r="E98" s="23">
        <f t="shared" si="40"/>
        <v>19648000</v>
      </c>
    </row>
    <row r="99" spans="1:5" ht="36.75" x14ac:dyDescent="0.25">
      <c r="A99" s="25" t="s">
        <v>184</v>
      </c>
      <c r="B99" s="26" t="s">
        <v>80</v>
      </c>
      <c r="C99" s="23">
        <v>46066000</v>
      </c>
      <c r="D99" s="23">
        <v>23090000</v>
      </c>
      <c r="E99" s="17">
        <v>19648000</v>
      </c>
    </row>
    <row r="100" spans="1:5" ht="24.75" x14ac:dyDescent="0.25">
      <c r="A100" s="25" t="s">
        <v>185</v>
      </c>
      <c r="B100" s="26" t="s">
        <v>81</v>
      </c>
      <c r="C100" s="23">
        <f>C101</f>
        <v>13745100</v>
      </c>
      <c r="D100" s="23">
        <f t="shared" ref="D100:E100" si="41">D101</f>
        <v>13479000</v>
      </c>
      <c r="E100" s="23">
        <f t="shared" si="41"/>
        <v>13479000</v>
      </c>
    </row>
    <row r="101" spans="1:5" ht="24.75" x14ac:dyDescent="0.25">
      <c r="A101" s="25" t="s">
        <v>186</v>
      </c>
      <c r="B101" s="26" t="s">
        <v>82</v>
      </c>
      <c r="C101" s="23">
        <v>13745100</v>
      </c>
      <c r="D101" s="23">
        <v>13479000</v>
      </c>
      <c r="E101" s="17">
        <v>13479000</v>
      </c>
    </row>
    <row r="102" spans="1:5" ht="24.75" x14ac:dyDescent="0.25">
      <c r="A102" s="25" t="s">
        <v>187</v>
      </c>
      <c r="B102" s="26" t="s">
        <v>83</v>
      </c>
      <c r="C102" s="23">
        <f>C105+C107+C117+C109+C111+C115+C103+C113</f>
        <v>128525655.77</v>
      </c>
      <c r="D102" s="23">
        <f>D105+D107+D117+D109+D111+D115+D103+D113</f>
        <v>16632862.93</v>
      </c>
      <c r="E102" s="23">
        <f>E105+E107+E117+E109+E111+E115+E103+E113</f>
        <v>21485262.379999999</v>
      </c>
    </row>
    <row r="103" spans="1:5" ht="24.75" x14ac:dyDescent="0.25">
      <c r="A103" s="31" t="s">
        <v>256</v>
      </c>
      <c r="B103" s="33" t="s">
        <v>257</v>
      </c>
      <c r="C103" s="32">
        <f>C104</f>
        <v>112541175.23999999</v>
      </c>
      <c r="D103" s="32">
        <v>0</v>
      </c>
      <c r="E103" s="32">
        <f>E104</f>
        <v>0</v>
      </c>
    </row>
    <row r="104" spans="1:5" ht="36.75" x14ac:dyDescent="0.25">
      <c r="A104" s="31" t="s">
        <v>258</v>
      </c>
      <c r="B104" s="33" t="s">
        <v>259</v>
      </c>
      <c r="C104" s="32">
        <v>112541175.23999999</v>
      </c>
      <c r="D104" s="32">
        <v>0</v>
      </c>
      <c r="E104" s="32">
        <v>0</v>
      </c>
    </row>
    <row r="105" spans="1:5" ht="24.75" x14ac:dyDescent="0.25">
      <c r="A105" s="25" t="s">
        <v>188</v>
      </c>
      <c r="B105" s="26" t="s">
        <v>84</v>
      </c>
      <c r="C105" s="23">
        <f>C106</f>
        <v>0</v>
      </c>
      <c r="D105" s="23">
        <f>D106</f>
        <v>0</v>
      </c>
      <c r="E105" s="23">
        <f>E106</f>
        <v>7920000</v>
      </c>
    </row>
    <row r="106" spans="1:5" ht="36.75" x14ac:dyDescent="0.25">
      <c r="A106" s="25" t="s">
        <v>189</v>
      </c>
      <c r="B106" s="26" t="s">
        <v>85</v>
      </c>
      <c r="C106" s="23">
        <v>0</v>
      </c>
      <c r="D106" s="23">
        <v>0</v>
      </c>
      <c r="E106" s="17">
        <v>7920000</v>
      </c>
    </row>
    <row r="107" spans="1:5" ht="48.75" x14ac:dyDescent="0.25">
      <c r="A107" s="25" t="s">
        <v>190</v>
      </c>
      <c r="B107" s="26" t="s">
        <v>86</v>
      </c>
      <c r="C107" s="23">
        <f>C108</f>
        <v>8096984.5300000003</v>
      </c>
      <c r="D107" s="23">
        <f t="shared" ref="D107:E107" si="42">D108</f>
        <v>7207389.9299999997</v>
      </c>
      <c r="E107" s="23">
        <f t="shared" si="42"/>
        <v>6888859.3799999999</v>
      </c>
    </row>
    <row r="108" spans="1:5" ht="48.75" x14ac:dyDescent="0.25">
      <c r="A108" s="25" t="s">
        <v>191</v>
      </c>
      <c r="B108" s="26" t="s">
        <v>87</v>
      </c>
      <c r="C108" s="23">
        <v>8096984.5300000003</v>
      </c>
      <c r="D108" s="23">
        <v>7207389.9299999997</v>
      </c>
      <c r="E108" s="17">
        <v>6888859.3799999999</v>
      </c>
    </row>
    <row r="109" spans="1:5" ht="48" x14ac:dyDescent="0.25">
      <c r="A109" s="25" t="s">
        <v>225</v>
      </c>
      <c r="B109" s="24" t="s">
        <v>237</v>
      </c>
      <c r="C109" s="23">
        <f>C110</f>
        <v>0</v>
      </c>
      <c r="D109" s="23">
        <f t="shared" ref="D109:E109" si="43">D110</f>
        <v>2889337</v>
      </c>
      <c r="E109" s="23">
        <f t="shared" si="43"/>
        <v>0</v>
      </c>
    </row>
    <row r="110" spans="1:5" ht="48" x14ac:dyDescent="0.25">
      <c r="A110" s="25" t="s">
        <v>226</v>
      </c>
      <c r="B110" s="24" t="s">
        <v>238</v>
      </c>
      <c r="C110" s="23">
        <v>0</v>
      </c>
      <c r="D110" s="23">
        <v>2889337</v>
      </c>
      <c r="E110" s="17">
        <v>0</v>
      </c>
    </row>
    <row r="111" spans="1:5" ht="24" x14ac:dyDescent="0.25">
      <c r="A111" s="25" t="s">
        <v>227</v>
      </c>
      <c r="B111" s="28" t="s">
        <v>240</v>
      </c>
      <c r="C111" s="23">
        <f>C112</f>
        <v>1035990</v>
      </c>
      <c r="D111" s="23">
        <f t="shared" ref="D111:E111" si="44">D112</f>
        <v>1035990</v>
      </c>
      <c r="E111" s="23">
        <f t="shared" si="44"/>
        <v>1035990</v>
      </c>
    </row>
    <row r="112" spans="1:5" ht="24" x14ac:dyDescent="0.25">
      <c r="A112" s="25" t="s">
        <v>228</v>
      </c>
      <c r="B112" s="28" t="s">
        <v>239</v>
      </c>
      <c r="C112" s="23">
        <v>1035990</v>
      </c>
      <c r="D112" s="23">
        <v>1035990</v>
      </c>
      <c r="E112" s="17">
        <v>1035990</v>
      </c>
    </row>
    <row r="113" spans="1:5" x14ac:dyDescent="0.25">
      <c r="A113" s="31" t="s">
        <v>252</v>
      </c>
      <c r="B113" s="26" t="s">
        <v>253</v>
      </c>
      <c r="C113" s="32">
        <f>C114</f>
        <v>311270</v>
      </c>
      <c r="D113" s="32">
        <f>D114</f>
        <v>97572</v>
      </c>
      <c r="E113" s="32">
        <f>E114</f>
        <v>100109</v>
      </c>
    </row>
    <row r="114" spans="1:5" ht="24.75" x14ac:dyDescent="0.25">
      <c r="A114" s="31" t="s">
        <v>254</v>
      </c>
      <c r="B114" s="26" t="s">
        <v>255</v>
      </c>
      <c r="C114" s="32">
        <v>311270</v>
      </c>
      <c r="D114" s="32">
        <v>97572</v>
      </c>
      <c r="E114" s="32">
        <v>100109</v>
      </c>
    </row>
    <row r="115" spans="1:5" ht="24" x14ac:dyDescent="0.25">
      <c r="A115" s="25" t="s">
        <v>235</v>
      </c>
      <c r="B115" s="28" t="s">
        <v>242</v>
      </c>
      <c r="C115" s="23">
        <f>C116</f>
        <v>1373233</v>
      </c>
      <c r="D115" s="23">
        <f t="shared" ref="D115:E115" si="45">D116</f>
        <v>0</v>
      </c>
      <c r="E115" s="23">
        <f t="shared" si="45"/>
        <v>0</v>
      </c>
    </row>
    <row r="116" spans="1:5" ht="24" x14ac:dyDescent="0.25">
      <c r="A116" s="25" t="s">
        <v>236</v>
      </c>
      <c r="B116" s="28" t="s">
        <v>241</v>
      </c>
      <c r="C116" s="23">
        <v>1373233</v>
      </c>
      <c r="D116" s="23">
        <v>0</v>
      </c>
      <c r="E116" s="17">
        <v>0</v>
      </c>
    </row>
    <row r="117" spans="1:5" ht="25.5" customHeight="1" x14ac:dyDescent="0.25">
      <c r="A117" s="25" t="s">
        <v>192</v>
      </c>
      <c r="B117" s="26" t="s">
        <v>88</v>
      </c>
      <c r="C117" s="23">
        <f>C118</f>
        <v>5167003</v>
      </c>
      <c r="D117" s="23">
        <f t="shared" ref="D117:E117" si="46">D118</f>
        <v>5402574</v>
      </c>
      <c r="E117" s="23">
        <f t="shared" si="46"/>
        <v>5540304</v>
      </c>
    </row>
    <row r="118" spans="1:5" x14ac:dyDescent="0.25">
      <c r="A118" s="25" t="s">
        <v>193</v>
      </c>
      <c r="B118" s="26" t="s">
        <v>89</v>
      </c>
      <c r="C118" s="23">
        <v>5167003</v>
      </c>
      <c r="D118" s="23">
        <v>5402574</v>
      </c>
      <c r="E118" s="17">
        <v>5540304</v>
      </c>
    </row>
    <row r="119" spans="1:5" ht="24.75" x14ac:dyDescent="0.25">
      <c r="A119" s="25" t="s">
        <v>194</v>
      </c>
      <c r="B119" s="26" t="s">
        <v>90</v>
      </c>
      <c r="C119" s="23">
        <f>C120+C122+C126+C124</f>
        <v>230560853.37</v>
      </c>
      <c r="D119" s="23">
        <f t="shared" ref="D119:E119" si="47">D120+D122+D126+D124</f>
        <v>230857523.81999999</v>
      </c>
      <c r="E119" s="23">
        <f t="shared" si="47"/>
        <v>230758674.27000001</v>
      </c>
    </row>
    <row r="120" spans="1:5" ht="24.75" x14ac:dyDescent="0.25">
      <c r="A120" s="25" t="s">
        <v>195</v>
      </c>
      <c r="B120" s="26" t="s">
        <v>91</v>
      </c>
      <c r="C120" s="23">
        <f>C121</f>
        <v>221288998.75</v>
      </c>
      <c r="D120" s="23">
        <f t="shared" ref="D120:E120" si="48">D121</f>
        <v>221512627.19999999</v>
      </c>
      <c r="E120" s="23">
        <f t="shared" si="48"/>
        <v>221487255.65000001</v>
      </c>
    </row>
    <row r="121" spans="1:5" ht="24.75" x14ac:dyDescent="0.25">
      <c r="A121" s="25" t="s">
        <v>196</v>
      </c>
      <c r="B121" s="26" t="s">
        <v>92</v>
      </c>
      <c r="C121" s="23">
        <v>221288998.75</v>
      </c>
      <c r="D121" s="23">
        <v>221512627.19999999</v>
      </c>
      <c r="E121" s="17">
        <v>221487255.65000001</v>
      </c>
    </row>
    <row r="122" spans="1:5" ht="60.75" x14ac:dyDescent="0.25">
      <c r="A122" s="25" t="s">
        <v>197</v>
      </c>
      <c r="B122" s="26" t="s">
        <v>93</v>
      </c>
      <c r="C122" s="23">
        <f>C123</f>
        <v>991052</v>
      </c>
      <c r="D122" s="23">
        <f t="shared" ref="D122:E122" si="49">D123</f>
        <v>991052</v>
      </c>
      <c r="E122" s="23">
        <f t="shared" si="49"/>
        <v>991052</v>
      </c>
    </row>
    <row r="123" spans="1:5" ht="60.75" x14ac:dyDescent="0.25">
      <c r="A123" s="25" t="s">
        <v>198</v>
      </c>
      <c r="B123" s="26" t="s">
        <v>94</v>
      </c>
      <c r="C123" s="23">
        <v>991052</v>
      </c>
      <c r="D123" s="23">
        <v>991052</v>
      </c>
      <c r="E123" s="17">
        <v>991052</v>
      </c>
    </row>
    <row r="124" spans="1:5" ht="64.5" x14ac:dyDescent="0.25">
      <c r="A124" s="29" t="s">
        <v>248</v>
      </c>
      <c r="B124" s="30" t="s">
        <v>249</v>
      </c>
      <c r="C124" s="23">
        <f>C125</f>
        <v>8270959.6200000001</v>
      </c>
      <c r="D124" s="23">
        <f t="shared" ref="D124:E124" si="50">D125</f>
        <v>8270959.6200000001</v>
      </c>
      <c r="E124" s="23">
        <f t="shared" si="50"/>
        <v>8270959.6200000001</v>
      </c>
    </row>
    <row r="125" spans="1:5" ht="64.5" x14ac:dyDescent="0.25">
      <c r="A125" s="29" t="s">
        <v>250</v>
      </c>
      <c r="B125" s="30" t="s">
        <v>251</v>
      </c>
      <c r="C125" s="23">
        <v>8270959.6200000001</v>
      </c>
      <c r="D125" s="23">
        <v>8270959.6200000001</v>
      </c>
      <c r="E125" s="23">
        <v>8270959.6200000001</v>
      </c>
    </row>
    <row r="126" spans="1:5" ht="48.75" x14ac:dyDescent="0.25">
      <c r="A126" s="25" t="s">
        <v>203</v>
      </c>
      <c r="B126" s="26" t="s">
        <v>95</v>
      </c>
      <c r="C126" s="23">
        <f>C127</f>
        <v>9843</v>
      </c>
      <c r="D126" s="23">
        <f t="shared" ref="D126:E126" si="51">D127</f>
        <v>82885</v>
      </c>
      <c r="E126" s="23">
        <f t="shared" si="51"/>
        <v>9407</v>
      </c>
    </row>
    <row r="127" spans="1:5" ht="48.75" x14ac:dyDescent="0.25">
      <c r="A127" s="25" t="s">
        <v>199</v>
      </c>
      <c r="B127" s="26" t="s">
        <v>96</v>
      </c>
      <c r="C127" s="23">
        <v>9843</v>
      </c>
      <c r="D127" s="23">
        <v>82885</v>
      </c>
      <c r="E127" s="17">
        <v>9407</v>
      </c>
    </row>
    <row r="128" spans="1:5" x14ac:dyDescent="0.25">
      <c r="A128" s="25" t="s">
        <v>200</v>
      </c>
      <c r="B128" s="26" t="s">
        <v>97</v>
      </c>
      <c r="C128" s="23">
        <f>C129+C137+C131+C133+C135</f>
        <v>47521169.829999998</v>
      </c>
      <c r="D128" s="23">
        <f t="shared" ref="D128:E128" si="52">D129+D137+D131+D133+D135</f>
        <v>47155925.969999999</v>
      </c>
      <c r="E128" s="23">
        <f t="shared" si="52"/>
        <v>47187146.969999999</v>
      </c>
    </row>
    <row r="129" spans="1:5" ht="48.75" x14ac:dyDescent="0.25">
      <c r="A129" s="25" t="s">
        <v>201</v>
      </c>
      <c r="B129" s="26" t="s">
        <v>98</v>
      </c>
      <c r="C129" s="23">
        <f>C130</f>
        <v>25767000</v>
      </c>
      <c r="D129" s="23">
        <f t="shared" ref="D129:E129" si="53">D130</f>
        <v>25767000</v>
      </c>
      <c r="E129" s="23">
        <f t="shared" si="53"/>
        <v>25767000</v>
      </c>
    </row>
    <row r="130" spans="1:5" ht="54" customHeight="1" x14ac:dyDescent="0.25">
      <c r="A130" s="25" t="s">
        <v>202</v>
      </c>
      <c r="B130" s="26" t="s">
        <v>99</v>
      </c>
      <c r="C130" s="23">
        <v>25767000</v>
      </c>
      <c r="D130" s="23">
        <v>25767000</v>
      </c>
      <c r="E130" s="23">
        <v>25767000</v>
      </c>
    </row>
    <row r="131" spans="1:5" ht="54" customHeight="1" x14ac:dyDescent="0.25">
      <c r="A131" s="25" t="s">
        <v>233</v>
      </c>
      <c r="B131" s="24" t="s">
        <v>243</v>
      </c>
      <c r="C131" s="23">
        <f>C132</f>
        <v>703080</v>
      </c>
      <c r="D131" s="23">
        <f t="shared" ref="D131:E131" si="54">D132</f>
        <v>703080</v>
      </c>
      <c r="E131" s="23">
        <f t="shared" si="54"/>
        <v>703080</v>
      </c>
    </row>
    <row r="132" spans="1:5" ht="54" customHeight="1" x14ac:dyDescent="0.25">
      <c r="A132" s="25" t="s">
        <v>234</v>
      </c>
      <c r="B132" s="28" t="s">
        <v>243</v>
      </c>
      <c r="C132" s="23">
        <v>703080</v>
      </c>
      <c r="D132" s="23">
        <v>703080</v>
      </c>
      <c r="E132" s="23">
        <v>703080</v>
      </c>
    </row>
    <row r="133" spans="1:5" ht="54" customHeight="1" x14ac:dyDescent="0.25">
      <c r="A133" s="25" t="s">
        <v>231</v>
      </c>
      <c r="B133" s="24" t="s">
        <v>244</v>
      </c>
      <c r="C133" s="23">
        <f>C134</f>
        <v>1047057.97</v>
      </c>
      <c r="D133" s="23">
        <f t="shared" ref="D133:E133" si="55">D134</f>
        <v>1047057.97</v>
      </c>
      <c r="E133" s="23">
        <f t="shared" si="55"/>
        <v>1047057.97</v>
      </c>
    </row>
    <row r="134" spans="1:5" ht="54" customHeight="1" x14ac:dyDescent="0.25">
      <c r="A134" s="25" t="s">
        <v>232</v>
      </c>
      <c r="B134" s="24" t="s">
        <v>245</v>
      </c>
      <c r="C134" s="23">
        <v>1047057.97</v>
      </c>
      <c r="D134" s="23">
        <v>1047057.97</v>
      </c>
      <c r="E134" s="23">
        <v>1047057.97</v>
      </c>
    </row>
    <row r="135" spans="1:5" ht="54" customHeight="1" x14ac:dyDescent="0.25">
      <c r="A135" s="25" t="s">
        <v>229</v>
      </c>
      <c r="B135" s="24" t="s">
        <v>246</v>
      </c>
      <c r="C135" s="23">
        <f>C136</f>
        <v>18436320</v>
      </c>
      <c r="D135" s="23">
        <f t="shared" ref="D135:E135" si="56">D136</f>
        <v>18748800</v>
      </c>
      <c r="E135" s="23">
        <f t="shared" si="56"/>
        <v>18748800</v>
      </c>
    </row>
    <row r="136" spans="1:5" ht="54" customHeight="1" x14ac:dyDescent="0.25">
      <c r="A136" s="25" t="s">
        <v>230</v>
      </c>
      <c r="B136" s="24" t="s">
        <v>247</v>
      </c>
      <c r="C136" s="23">
        <v>18436320</v>
      </c>
      <c r="D136" s="23">
        <v>18748800</v>
      </c>
      <c r="E136" s="23">
        <v>18748800</v>
      </c>
    </row>
    <row r="137" spans="1:5" ht="38.25" customHeight="1" x14ac:dyDescent="0.25">
      <c r="A137" s="25" t="s">
        <v>220</v>
      </c>
      <c r="B137" s="26" t="s">
        <v>222</v>
      </c>
      <c r="C137" s="23">
        <f>C138</f>
        <v>1567711.86</v>
      </c>
      <c r="D137" s="23">
        <f t="shared" ref="D137:E137" si="57">D138</f>
        <v>889988</v>
      </c>
      <c r="E137" s="23">
        <f t="shared" si="57"/>
        <v>921209</v>
      </c>
    </row>
    <row r="138" spans="1:5" ht="45.75" customHeight="1" x14ac:dyDescent="0.25">
      <c r="A138" s="25" t="s">
        <v>221</v>
      </c>
      <c r="B138" s="26" t="s">
        <v>223</v>
      </c>
      <c r="C138" s="23">
        <v>1567711.86</v>
      </c>
      <c r="D138" s="23">
        <v>889988</v>
      </c>
      <c r="E138" s="17">
        <v>921209</v>
      </c>
    </row>
    <row r="139" spans="1:5" ht="12.95" customHeight="1" x14ac:dyDescent="0.25">
      <c r="A139" s="20"/>
      <c r="B139" s="13" t="s">
        <v>208</v>
      </c>
      <c r="C139" s="14">
        <f>C95+C10</f>
        <v>651835028.97000003</v>
      </c>
      <c r="D139" s="14">
        <f>D95+D10</f>
        <v>529499312.72000003</v>
      </c>
      <c r="E139" s="14">
        <f>E95+E10</f>
        <v>546130083.62</v>
      </c>
    </row>
    <row r="140" spans="1:5" ht="12.95" customHeight="1" x14ac:dyDescent="0.25">
      <c r="A140" s="21"/>
      <c r="B140" s="5"/>
      <c r="C140" s="7"/>
      <c r="D140" s="7"/>
      <c r="E140" s="4"/>
    </row>
  </sheetData>
  <autoFilter ref="A1:A140"/>
  <mergeCells count="3">
    <mergeCell ref="C1:E1"/>
    <mergeCell ref="C2:E4"/>
    <mergeCell ref="A6:E6"/>
  </mergeCells>
  <hyperlinks>
    <hyperlink ref="B15" r:id="rId1" display="https://login.consultant.ru/link/?req=doc&amp;base=LAW&amp;n=466853&amp;dst=101491&amp;field=134&amp;date=10.10.2024"/>
  </hyperlinks>
  <pageMargins left="0.78740157480314965" right="0.39370078740157483" top="0.59055118110236227" bottom="0.39370078740157483" header="0" footer="0"/>
  <pageSetup paperSize="9" scale="60" fitToHeight="0" orientation="portrait" r:id="rId2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cp:lastPrinted>2025-04-28T13:47:18Z</cp:lastPrinted>
  <dcterms:created xsi:type="dcterms:W3CDTF">2022-10-05T12:03:02Z</dcterms:created>
  <dcterms:modified xsi:type="dcterms:W3CDTF">2025-04-28T13:48:22Z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