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138" i="1" l="1"/>
  <c r="I244" i="1"/>
  <c r="I98" i="1"/>
  <c r="J364" i="1" l="1"/>
  <c r="J363" i="1"/>
  <c r="I364" i="1"/>
  <c r="I363" i="1" s="1"/>
  <c r="K363" i="1" s="1"/>
  <c r="K366" i="1"/>
  <c r="K365" i="1"/>
  <c r="K364" i="1"/>
  <c r="K362" i="1"/>
  <c r="K361" i="1"/>
  <c r="K360" i="1"/>
  <c r="J360" i="1"/>
  <c r="J359" i="1" s="1"/>
  <c r="I360" i="1"/>
  <c r="I359" i="1"/>
  <c r="K359" i="1" s="1"/>
  <c r="J382" i="1"/>
  <c r="K388" i="1"/>
  <c r="K387" i="1"/>
  <c r="J386" i="1"/>
  <c r="I386" i="1"/>
  <c r="K386" i="1" s="1"/>
  <c r="I358" i="1" l="1"/>
  <c r="I382" i="1"/>
  <c r="K72" i="1"/>
  <c r="I59" i="1"/>
  <c r="I27" i="1"/>
  <c r="K77" i="1"/>
  <c r="K76" i="1"/>
  <c r="J75" i="1"/>
  <c r="K75" i="1" s="1"/>
  <c r="I75" i="1"/>
  <c r="K120" i="1" l="1"/>
  <c r="K119" i="1"/>
  <c r="J118" i="1"/>
  <c r="K118" i="1" s="1"/>
  <c r="I118" i="1"/>
  <c r="K181" i="1"/>
  <c r="K180" i="1"/>
  <c r="J179" i="1"/>
  <c r="I179" i="1"/>
  <c r="K144" i="1"/>
  <c r="K143" i="1"/>
  <c r="J142" i="1"/>
  <c r="I142" i="1"/>
  <c r="K142" i="1" s="1"/>
  <c r="J243" i="1"/>
  <c r="J242" i="1" s="1"/>
  <c r="I243" i="1"/>
  <c r="I242" i="1" s="1"/>
  <c r="I234" i="1"/>
  <c r="J93" i="1"/>
  <c r="I93" i="1"/>
  <c r="K179" i="1" l="1"/>
  <c r="J254" i="1"/>
  <c r="J253" i="1" s="1"/>
  <c r="K256" i="1"/>
  <c r="K255" i="1"/>
  <c r="I254" i="1"/>
  <c r="I253" i="1" s="1"/>
  <c r="I252" i="1" s="1"/>
  <c r="K304" i="1"/>
  <c r="K303" i="1"/>
  <c r="J302" i="1"/>
  <c r="I302" i="1"/>
  <c r="K302" i="1" s="1"/>
  <c r="I325" i="1"/>
  <c r="I326" i="1"/>
  <c r="J342" i="1"/>
  <c r="J252" i="1" l="1"/>
  <c r="K252" i="1" s="1"/>
  <c r="K253" i="1"/>
  <c r="K254" i="1"/>
  <c r="K391" i="1"/>
  <c r="K390" i="1"/>
  <c r="K385" i="1"/>
  <c r="K384" i="1"/>
  <c r="K383" i="1"/>
  <c r="K380" i="1"/>
  <c r="K379" i="1"/>
  <c r="K378" i="1"/>
  <c r="K375" i="1"/>
  <c r="K374" i="1"/>
  <c r="K372" i="1"/>
  <c r="K371" i="1"/>
  <c r="K370" i="1"/>
  <c r="K369" i="1"/>
  <c r="K357" i="1"/>
  <c r="K356" i="1"/>
  <c r="K354" i="1"/>
  <c r="K353" i="1"/>
  <c r="K352" i="1"/>
  <c r="K351" i="1"/>
  <c r="K347" i="1"/>
  <c r="K346" i="1"/>
  <c r="K345" i="1"/>
  <c r="K344" i="1"/>
  <c r="K343" i="1"/>
  <c r="K338" i="1"/>
  <c r="K337" i="1"/>
  <c r="K336" i="1"/>
  <c r="K335" i="1"/>
  <c r="K334" i="1"/>
  <c r="K333" i="1"/>
  <c r="K329" i="1"/>
  <c r="K328" i="1"/>
  <c r="K324" i="1"/>
  <c r="K323" i="1"/>
  <c r="K319" i="1"/>
  <c r="K318" i="1"/>
  <c r="K317" i="1"/>
  <c r="K316" i="1"/>
  <c r="K315" i="1"/>
  <c r="K313" i="1"/>
  <c r="K312" i="1"/>
  <c r="K310" i="1"/>
  <c r="K309" i="1"/>
  <c r="K307" i="1"/>
  <c r="K306" i="1"/>
  <c r="K301" i="1"/>
  <c r="K300" i="1"/>
  <c r="K298" i="1"/>
  <c r="K297" i="1"/>
  <c r="K295" i="1"/>
  <c r="K294" i="1"/>
  <c r="K292" i="1"/>
  <c r="K291" i="1"/>
  <c r="K289" i="1"/>
  <c r="K288" i="1"/>
  <c r="K286" i="1"/>
  <c r="K285" i="1"/>
  <c r="K283" i="1"/>
  <c r="K282" i="1"/>
  <c r="K280" i="1"/>
  <c r="K279" i="1"/>
  <c r="K275" i="1"/>
  <c r="K274" i="1"/>
  <c r="K273" i="1"/>
  <c r="K272" i="1"/>
  <c r="K271" i="1"/>
  <c r="K270" i="1"/>
  <c r="K268" i="1"/>
  <c r="K267" i="1"/>
  <c r="K266" i="1"/>
  <c r="K265" i="1"/>
  <c r="K261" i="1"/>
  <c r="K260" i="1"/>
  <c r="K251" i="1"/>
  <c r="K250" i="1"/>
  <c r="K246" i="1"/>
  <c r="K245" i="1"/>
  <c r="K244" i="1"/>
  <c r="K243" i="1"/>
  <c r="K242" i="1"/>
  <c r="K241" i="1"/>
  <c r="K240" i="1"/>
  <c r="K236" i="1"/>
  <c r="K235" i="1"/>
  <c r="K234" i="1"/>
  <c r="K233" i="1"/>
  <c r="K232" i="1"/>
  <c r="K228" i="1"/>
  <c r="K227" i="1"/>
  <c r="K223" i="1"/>
  <c r="K222" i="1"/>
  <c r="K218" i="1"/>
  <c r="K217" i="1"/>
  <c r="K216" i="1"/>
  <c r="K215" i="1"/>
  <c r="K214" i="1"/>
  <c r="K209" i="1"/>
  <c r="K208" i="1"/>
  <c r="K206" i="1"/>
  <c r="K205" i="1"/>
  <c r="K201" i="1"/>
  <c r="K200" i="1"/>
  <c r="K198" i="1"/>
  <c r="K197" i="1"/>
  <c r="K194" i="1"/>
  <c r="K193" i="1"/>
  <c r="K191" i="1"/>
  <c r="K190" i="1"/>
  <c r="K186" i="1"/>
  <c r="K185" i="1"/>
  <c r="K178" i="1"/>
  <c r="K177" i="1"/>
  <c r="K175" i="1"/>
  <c r="K174" i="1"/>
  <c r="K172" i="1"/>
  <c r="K171" i="1"/>
  <c r="K169" i="1"/>
  <c r="K168" i="1"/>
  <c r="K166" i="1"/>
  <c r="K165" i="1"/>
  <c r="K163" i="1"/>
  <c r="K162" i="1"/>
  <c r="K158" i="1"/>
  <c r="K157" i="1"/>
  <c r="K153" i="1"/>
  <c r="K152" i="1"/>
  <c r="K151" i="1"/>
  <c r="K150" i="1"/>
  <c r="K149" i="1"/>
  <c r="K147" i="1"/>
  <c r="K146" i="1"/>
  <c r="K141" i="1"/>
  <c r="K140" i="1"/>
  <c r="K136" i="1"/>
  <c r="K135" i="1"/>
  <c r="K133" i="1"/>
  <c r="K132" i="1"/>
  <c r="K128" i="1"/>
  <c r="K127" i="1"/>
  <c r="K125" i="1"/>
  <c r="K124" i="1"/>
  <c r="K117" i="1"/>
  <c r="K116" i="1"/>
  <c r="K112" i="1"/>
  <c r="K111" i="1"/>
  <c r="K110" i="1"/>
  <c r="K109" i="1"/>
  <c r="K108" i="1"/>
  <c r="K107" i="1"/>
  <c r="K103" i="1"/>
  <c r="K102" i="1"/>
  <c r="K97" i="1"/>
  <c r="K96" i="1"/>
  <c r="K95" i="1"/>
  <c r="K94" i="1"/>
  <c r="K90" i="1"/>
  <c r="K89" i="1"/>
  <c r="K87" i="1"/>
  <c r="K86" i="1"/>
  <c r="K82" i="1"/>
  <c r="K81" i="1"/>
  <c r="K74" i="1"/>
  <c r="K73" i="1"/>
  <c r="K71" i="1"/>
  <c r="K70" i="1"/>
  <c r="K68" i="1"/>
  <c r="K67" i="1"/>
  <c r="K65" i="1"/>
  <c r="K63" i="1"/>
  <c r="K62" i="1"/>
  <c r="K61" i="1"/>
  <c r="K60" i="1"/>
  <c r="K58" i="1"/>
  <c r="K57" i="1"/>
  <c r="K55" i="1"/>
  <c r="K54" i="1"/>
  <c r="K53" i="1"/>
  <c r="K52" i="1"/>
  <c r="K50" i="1"/>
  <c r="K49" i="1"/>
  <c r="K48" i="1"/>
  <c r="K47" i="1"/>
  <c r="K45" i="1"/>
  <c r="K44" i="1"/>
  <c r="K43" i="1"/>
  <c r="K42" i="1"/>
  <c r="K40" i="1"/>
  <c r="K39" i="1"/>
  <c r="K37" i="1"/>
  <c r="K36" i="1"/>
  <c r="K35" i="1"/>
  <c r="K34" i="1"/>
  <c r="K32" i="1"/>
  <c r="K31" i="1"/>
  <c r="K30" i="1"/>
  <c r="K29" i="1"/>
  <c r="K25" i="1"/>
  <c r="K24" i="1"/>
  <c r="K23" i="1"/>
  <c r="K20" i="1"/>
  <c r="K19" i="1"/>
  <c r="K15" i="1"/>
  <c r="K14" i="1"/>
  <c r="H349" i="1" l="1"/>
  <c r="I22" i="1" l="1"/>
  <c r="I21" i="1" s="1"/>
  <c r="J22" i="1"/>
  <c r="H22" i="1"/>
  <c r="H21" i="1" s="1"/>
  <c r="H10" i="1" s="1"/>
  <c r="J21" i="1" l="1"/>
  <c r="K21" i="1" s="1"/>
  <c r="K22" i="1"/>
  <c r="J249" i="1"/>
  <c r="I249" i="1"/>
  <c r="I248" i="1" s="1"/>
  <c r="H249" i="1"/>
  <c r="H248" i="1" s="1"/>
  <c r="J248" i="1" l="1"/>
  <c r="K249" i="1"/>
  <c r="J335" i="1"/>
  <c r="I335" i="1"/>
  <c r="H335" i="1"/>
  <c r="K248" i="1" l="1"/>
  <c r="H277" i="1"/>
  <c r="J317" i="1"/>
  <c r="I317" i="1"/>
  <c r="H317" i="1"/>
  <c r="J156" i="1" l="1"/>
  <c r="I156" i="1"/>
  <c r="I155" i="1" s="1"/>
  <c r="I154" i="1" s="1"/>
  <c r="H156" i="1"/>
  <c r="H155" i="1" s="1"/>
  <c r="H154" i="1" s="1"/>
  <c r="J155" i="1" l="1"/>
  <c r="K156" i="1"/>
  <c r="J126" i="1"/>
  <c r="I126" i="1"/>
  <c r="H126" i="1"/>
  <c r="K126" i="1" l="1"/>
  <c r="J154" i="1"/>
  <c r="K154" i="1" s="1"/>
  <c r="K155" i="1"/>
  <c r="J46" i="1"/>
  <c r="I46" i="1"/>
  <c r="H46" i="1"/>
  <c r="K46" i="1" l="1"/>
  <c r="I342" i="1"/>
  <c r="H234" i="1"/>
  <c r="H64" i="1" l="1"/>
  <c r="H59" i="1" s="1"/>
  <c r="J332" i="1" l="1"/>
  <c r="H326" i="1"/>
  <c r="H325" i="1" s="1"/>
  <c r="H342" i="1"/>
  <c r="H341" i="1" s="1"/>
  <c r="H340" i="1" s="1"/>
  <c r="J239" i="1"/>
  <c r="I239" i="1"/>
  <c r="I238" i="1" s="1"/>
  <c r="I237" i="1" s="1"/>
  <c r="H239" i="1"/>
  <c r="H238" i="1" s="1"/>
  <c r="H237" i="1" s="1"/>
  <c r="J238" i="1" l="1"/>
  <c r="K239" i="1"/>
  <c r="J213" i="1"/>
  <c r="J212" i="1" s="1"/>
  <c r="I213" i="1"/>
  <c r="H213" i="1"/>
  <c r="J216" i="1"/>
  <c r="I216" i="1"/>
  <c r="H216" i="1"/>
  <c r="J64" i="1"/>
  <c r="H93" i="1"/>
  <c r="H244" i="1"/>
  <c r="H243" i="1" s="1"/>
  <c r="H242" i="1" s="1"/>
  <c r="J59" i="1" l="1"/>
  <c r="K64" i="1"/>
  <c r="I212" i="1"/>
  <c r="K212" i="1" s="1"/>
  <c r="K213" i="1"/>
  <c r="K93" i="1"/>
  <c r="J237" i="1"/>
  <c r="K237" i="1" s="1"/>
  <c r="K238" i="1"/>
  <c r="J293" i="1"/>
  <c r="I293" i="1"/>
  <c r="I277" i="1" s="1"/>
  <c r="H293" i="1"/>
  <c r="K293" i="1" l="1"/>
  <c r="J389" i="1"/>
  <c r="I389" i="1"/>
  <c r="K389" i="1" s="1"/>
  <c r="H389" i="1"/>
  <c r="J377" i="1"/>
  <c r="J376" i="1" s="1"/>
  <c r="I377" i="1"/>
  <c r="H377" i="1"/>
  <c r="H376" i="1" s="1"/>
  <c r="J373" i="1"/>
  <c r="I373" i="1"/>
  <c r="H373" i="1"/>
  <c r="J368" i="1"/>
  <c r="I368" i="1"/>
  <c r="H368" i="1"/>
  <c r="J355" i="1"/>
  <c r="I355" i="1"/>
  <c r="H355" i="1"/>
  <c r="J350" i="1"/>
  <c r="I350" i="1"/>
  <c r="H350" i="1"/>
  <c r="H348" i="1" s="1"/>
  <c r="K342" i="1"/>
  <c r="I341" i="1"/>
  <c r="I332" i="1"/>
  <c r="H332" i="1"/>
  <c r="J327" i="1"/>
  <c r="J322" i="1"/>
  <c r="J321" i="1" s="1"/>
  <c r="J320" i="1" s="1"/>
  <c r="I322" i="1"/>
  <c r="H322" i="1"/>
  <c r="H321" i="1" s="1"/>
  <c r="H320" i="1" s="1"/>
  <c r="J314" i="1"/>
  <c r="I314" i="1"/>
  <c r="H314" i="1"/>
  <c r="J311" i="1"/>
  <c r="I311" i="1"/>
  <c r="K311" i="1" s="1"/>
  <c r="H311" i="1"/>
  <c r="J308" i="1"/>
  <c r="I308" i="1"/>
  <c r="H308" i="1"/>
  <c r="J305" i="1"/>
  <c r="I305" i="1"/>
  <c r="H305" i="1"/>
  <c r="J299" i="1"/>
  <c r="I299" i="1"/>
  <c r="J296" i="1"/>
  <c r="I296" i="1"/>
  <c r="H299" i="1"/>
  <c r="H296" i="1"/>
  <c r="J290" i="1"/>
  <c r="I290" i="1"/>
  <c r="H290" i="1"/>
  <c r="J287" i="1"/>
  <c r="I287" i="1"/>
  <c r="H287" i="1"/>
  <c r="J284" i="1"/>
  <c r="I284" i="1"/>
  <c r="H284" i="1"/>
  <c r="J281" i="1"/>
  <c r="I281" i="1"/>
  <c r="H281" i="1"/>
  <c r="J278" i="1"/>
  <c r="I278" i="1"/>
  <c r="H278" i="1"/>
  <c r="J264" i="1"/>
  <c r="I264" i="1"/>
  <c r="J269" i="1"/>
  <c r="I269" i="1"/>
  <c r="H269" i="1"/>
  <c r="H264" i="1"/>
  <c r="J259" i="1"/>
  <c r="J258" i="1" s="1"/>
  <c r="J257" i="1" s="1"/>
  <c r="I259" i="1"/>
  <c r="H259" i="1"/>
  <c r="H258" i="1" s="1"/>
  <c r="H257" i="1" s="1"/>
  <c r="J231" i="1"/>
  <c r="J230" i="1" s="1"/>
  <c r="I231" i="1"/>
  <c r="H231" i="1"/>
  <c r="J226" i="1"/>
  <c r="I226" i="1"/>
  <c r="I225" i="1" s="1"/>
  <c r="I224" i="1" s="1"/>
  <c r="H226" i="1"/>
  <c r="H225" i="1" s="1"/>
  <c r="H224" i="1" s="1"/>
  <c r="J221" i="1"/>
  <c r="I221" i="1"/>
  <c r="I220" i="1" s="1"/>
  <c r="I219" i="1" s="1"/>
  <c r="H221" i="1"/>
  <c r="H220" i="1" s="1"/>
  <c r="H219" i="1" s="1"/>
  <c r="H212" i="1"/>
  <c r="J207" i="1"/>
  <c r="I207" i="1"/>
  <c r="K207" i="1" s="1"/>
  <c r="J204" i="1"/>
  <c r="I204" i="1"/>
  <c r="H204" i="1"/>
  <c r="H207" i="1"/>
  <c r="J199" i="1"/>
  <c r="I199" i="1"/>
  <c r="H199" i="1"/>
  <c r="J196" i="1"/>
  <c r="J195" i="1" s="1"/>
  <c r="I196" i="1"/>
  <c r="H196" i="1"/>
  <c r="H195" i="1" s="1"/>
  <c r="J189" i="1"/>
  <c r="I189" i="1"/>
  <c r="J192" i="1"/>
  <c r="I192" i="1"/>
  <c r="H192" i="1"/>
  <c r="H189" i="1"/>
  <c r="J184" i="1"/>
  <c r="I184" i="1"/>
  <c r="I183" i="1" s="1"/>
  <c r="I182" i="1" s="1"/>
  <c r="H184" i="1"/>
  <c r="H183" i="1" s="1"/>
  <c r="H182" i="1" s="1"/>
  <c r="J176" i="1"/>
  <c r="I176" i="1"/>
  <c r="K176" i="1" s="1"/>
  <c r="H176" i="1"/>
  <c r="J173" i="1"/>
  <c r="I173" i="1"/>
  <c r="H173" i="1"/>
  <c r="J170" i="1"/>
  <c r="I170" i="1"/>
  <c r="H170" i="1"/>
  <c r="J167" i="1"/>
  <c r="I167" i="1"/>
  <c r="H167" i="1"/>
  <c r="J164" i="1"/>
  <c r="I164" i="1"/>
  <c r="H164" i="1"/>
  <c r="J161" i="1"/>
  <c r="I161" i="1"/>
  <c r="H161" i="1"/>
  <c r="J148" i="1"/>
  <c r="I148" i="1"/>
  <c r="H148" i="1"/>
  <c r="J145" i="1"/>
  <c r="I145" i="1"/>
  <c r="H145" i="1"/>
  <c r="J139" i="1"/>
  <c r="I139" i="1"/>
  <c r="H139" i="1"/>
  <c r="J134" i="1"/>
  <c r="I134" i="1"/>
  <c r="K134" i="1" s="1"/>
  <c r="H134" i="1"/>
  <c r="J131" i="1"/>
  <c r="I131" i="1"/>
  <c r="K131" i="1" s="1"/>
  <c r="H131" i="1"/>
  <c r="J123" i="1"/>
  <c r="J122" i="1" s="1"/>
  <c r="I123" i="1"/>
  <c r="H123" i="1"/>
  <c r="J115" i="1"/>
  <c r="J114" i="1" s="1"/>
  <c r="I115" i="1"/>
  <c r="H115" i="1"/>
  <c r="H114" i="1" s="1"/>
  <c r="H113" i="1" s="1"/>
  <c r="J106" i="1"/>
  <c r="J105" i="1" s="1"/>
  <c r="I106" i="1"/>
  <c r="H106" i="1"/>
  <c r="H105" i="1" s="1"/>
  <c r="H104" i="1" s="1"/>
  <c r="J101" i="1"/>
  <c r="J92" i="1" s="1"/>
  <c r="J91" i="1" s="1"/>
  <c r="I101" i="1"/>
  <c r="H101" i="1"/>
  <c r="H92" i="1" s="1"/>
  <c r="J88" i="1"/>
  <c r="I88" i="1"/>
  <c r="J85" i="1"/>
  <c r="I85" i="1"/>
  <c r="H88" i="1"/>
  <c r="H85" i="1"/>
  <c r="J80" i="1"/>
  <c r="I80" i="1"/>
  <c r="I79" i="1" s="1"/>
  <c r="I78" i="1" s="1"/>
  <c r="H80" i="1"/>
  <c r="H79" i="1" s="1"/>
  <c r="H78" i="1" s="1"/>
  <c r="I72" i="1"/>
  <c r="H72" i="1"/>
  <c r="J69" i="1"/>
  <c r="I69" i="1"/>
  <c r="H69" i="1"/>
  <c r="J66" i="1"/>
  <c r="I66" i="1"/>
  <c r="H66" i="1"/>
  <c r="K59" i="1"/>
  <c r="J56" i="1"/>
  <c r="I56" i="1"/>
  <c r="H56" i="1"/>
  <c r="J51" i="1"/>
  <c r="I51" i="1"/>
  <c r="H51" i="1"/>
  <c r="J41" i="1"/>
  <c r="I41" i="1"/>
  <c r="H41" i="1"/>
  <c r="J38" i="1"/>
  <c r="I38" i="1"/>
  <c r="H38" i="1"/>
  <c r="J33" i="1"/>
  <c r="I33" i="1"/>
  <c r="H33" i="1"/>
  <c r="J28" i="1"/>
  <c r="I28" i="1"/>
  <c r="H28" i="1"/>
  <c r="J18" i="1"/>
  <c r="I18" i="1"/>
  <c r="I17" i="1" s="1"/>
  <c r="I16" i="1" s="1"/>
  <c r="H18" i="1"/>
  <c r="H17" i="1" s="1"/>
  <c r="H16" i="1" s="1"/>
  <c r="J13" i="1"/>
  <c r="I13" i="1"/>
  <c r="I12" i="1" s="1"/>
  <c r="I11" i="1" s="1"/>
  <c r="H13" i="1"/>
  <c r="H12" i="1" s="1"/>
  <c r="H11" i="1" s="1"/>
  <c r="K173" i="1" l="1"/>
  <c r="K167" i="1"/>
  <c r="I160" i="1"/>
  <c r="K148" i="1"/>
  <c r="K145" i="1"/>
  <c r="J138" i="1"/>
  <c r="J137" i="1" s="1"/>
  <c r="K38" i="1"/>
  <c r="J331" i="1"/>
  <c r="J330" i="1" s="1"/>
  <c r="K332" i="1"/>
  <c r="J27" i="1"/>
  <c r="K69" i="1"/>
  <c r="J160" i="1"/>
  <c r="J159" i="1" s="1"/>
  <c r="K204" i="1"/>
  <c r="K290" i="1"/>
  <c r="J277" i="1"/>
  <c r="J276" i="1" s="1"/>
  <c r="I230" i="1"/>
  <c r="I229" i="1" s="1"/>
  <c r="J326" i="1"/>
  <c r="K327" i="1"/>
  <c r="I122" i="1"/>
  <c r="I121" i="1" s="1"/>
  <c r="I114" i="1"/>
  <c r="I113" i="1" s="1"/>
  <c r="I195" i="1"/>
  <c r="K195" i="1" s="1"/>
  <c r="K196" i="1"/>
  <c r="K199" i="1"/>
  <c r="K192" i="1"/>
  <c r="K189" i="1"/>
  <c r="K170" i="1"/>
  <c r="K164" i="1"/>
  <c r="K161" i="1"/>
  <c r="K139" i="1"/>
  <c r="I105" i="1"/>
  <c r="I104" i="1" s="1"/>
  <c r="K106" i="1"/>
  <c r="I92" i="1"/>
  <c r="K92" i="1" s="1"/>
  <c r="K101" i="1"/>
  <c r="K88" i="1"/>
  <c r="K85" i="1"/>
  <c r="K66" i="1"/>
  <c r="K56" i="1"/>
  <c r="K51" i="1"/>
  <c r="K41" i="1"/>
  <c r="K33" i="1"/>
  <c r="K28" i="1"/>
  <c r="J79" i="1"/>
  <c r="K80" i="1"/>
  <c r="J104" i="1"/>
  <c r="K104" i="1" s="1"/>
  <c r="J220" i="1"/>
  <c r="K221" i="1"/>
  <c r="J17" i="1"/>
  <c r="K18" i="1"/>
  <c r="J12" i="1"/>
  <c r="K13" i="1"/>
  <c r="K123" i="1"/>
  <c r="J183" i="1"/>
  <c r="K184" i="1"/>
  <c r="K231" i="1"/>
  <c r="K115" i="1"/>
  <c r="J225" i="1"/>
  <c r="K226" i="1"/>
  <c r="I258" i="1"/>
  <c r="K259" i="1"/>
  <c r="K264" i="1"/>
  <c r="K269" i="1"/>
  <c r="K278" i="1"/>
  <c r="K281" i="1"/>
  <c r="K284" i="1"/>
  <c r="K287" i="1"/>
  <c r="K296" i="1"/>
  <c r="K299" i="1"/>
  <c r="K305" i="1"/>
  <c r="K308" i="1"/>
  <c r="K314" i="1"/>
  <c r="I321" i="1"/>
  <c r="K322" i="1"/>
  <c r="I340" i="1"/>
  <c r="K350" i="1"/>
  <c r="K355" i="1"/>
  <c r="K368" i="1"/>
  <c r="K373" i="1"/>
  <c r="I376" i="1"/>
  <c r="K376" i="1" s="1"/>
  <c r="K377" i="1"/>
  <c r="I349" i="1"/>
  <c r="J349" i="1"/>
  <c r="J348" i="1" s="1"/>
  <c r="I331" i="1"/>
  <c r="H331" i="1"/>
  <c r="H330" i="1" s="1"/>
  <c r="H247" i="1" s="1"/>
  <c r="J26" i="1"/>
  <c r="H230" i="1"/>
  <c r="H229" i="1" s="1"/>
  <c r="H27" i="1"/>
  <c r="H26" i="1" s="1"/>
  <c r="H122" i="1"/>
  <c r="H121" i="1" s="1"/>
  <c r="J341" i="1"/>
  <c r="J340" i="1" s="1"/>
  <c r="H339" i="1"/>
  <c r="H211" i="1"/>
  <c r="H210" i="1" s="1"/>
  <c r="I211" i="1"/>
  <c r="J211" i="1"/>
  <c r="J210" i="1" s="1"/>
  <c r="H160" i="1"/>
  <c r="H159" i="1" s="1"/>
  <c r="K382" i="1"/>
  <c r="H203" i="1"/>
  <c r="H202" i="1" s="1"/>
  <c r="H367" i="1"/>
  <c r="I367" i="1"/>
  <c r="J367" i="1"/>
  <c r="J358" i="1" s="1"/>
  <c r="H382" i="1"/>
  <c r="J263" i="1"/>
  <c r="J262" i="1" s="1"/>
  <c r="H263" i="1"/>
  <c r="H262" i="1" s="1"/>
  <c r="I263" i="1"/>
  <c r="H276" i="1"/>
  <c r="H138" i="1"/>
  <c r="H137" i="1" s="1"/>
  <c r="H188" i="1"/>
  <c r="H187" i="1" s="1"/>
  <c r="J188" i="1"/>
  <c r="J187" i="1" s="1"/>
  <c r="I188" i="1"/>
  <c r="H130" i="1"/>
  <c r="H129" i="1" s="1"/>
  <c r="I203" i="1"/>
  <c r="J203" i="1"/>
  <c r="J202" i="1" s="1"/>
  <c r="J84" i="1"/>
  <c r="J83" i="1" s="1"/>
  <c r="H84" i="1"/>
  <c r="H83" i="1" s="1"/>
  <c r="H91" i="1"/>
  <c r="I130" i="1"/>
  <c r="J130" i="1"/>
  <c r="J129" i="1" s="1"/>
  <c r="I84" i="1"/>
  <c r="I91" i="1" l="1"/>
  <c r="K91" i="1" s="1"/>
  <c r="J339" i="1"/>
  <c r="J325" i="1"/>
  <c r="K325" i="1" s="1"/>
  <c r="K326" i="1"/>
  <c r="K105" i="1"/>
  <c r="I210" i="1"/>
  <c r="K210" i="1" s="1"/>
  <c r="K211" i="1"/>
  <c r="I202" i="1"/>
  <c r="K202" i="1" s="1"/>
  <c r="K203" i="1"/>
  <c r="I187" i="1"/>
  <c r="K187" i="1" s="1"/>
  <c r="K188" i="1"/>
  <c r="I159" i="1"/>
  <c r="K159" i="1" s="1"/>
  <c r="K160" i="1"/>
  <c r="I137" i="1"/>
  <c r="K137" i="1" s="1"/>
  <c r="K138" i="1"/>
  <c r="I129" i="1"/>
  <c r="K129" i="1" s="1"/>
  <c r="K130" i="1"/>
  <c r="I83" i="1"/>
  <c r="K83" i="1" s="1"/>
  <c r="K84" i="1"/>
  <c r="I26" i="1"/>
  <c r="K27" i="1"/>
  <c r="J224" i="1"/>
  <c r="K224" i="1" s="1"/>
  <c r="K225" i="1"/>
  <c r="J229" i="1"/>
  <c r="K230" i="1"/>
  <c r="J121" i="1"/>
  <c r="K122" i="1"/>
  <c r="J16" i="1"/>
  <c r="K16" i="1" s="1"/>
  <c r="K17" i="1"/>
  <c r="J113" i="1"/>
  <c r="K113" i="1" s="1"/>
  <c r="K114" i="1"/>
  <c r="J182" i="1"/>
  <c r="K182" i="1" s="1"/>
  <c r="K183" i="1"/>
  <c r="J11" i="1"/>
  <c r="K11" i="1" s="1"/>
  <c r="K12" i="1"/>
  <c r="J219" i="1"/>
  <c r="K219" i="1" s="1"/>
  <c r="K220" i="1"/>
  <c r="J78" i="1"/>
  <c r="K78" i="1" s="1"/>
  <c r="K79" i="1"/>
  <c r="I257" i="1"/>
  <c r="K258" i="1"/>
  <c r="I262" i="1"/>
  <c r="K262" i="1" s="1"/>
  <c r="K263" i="1"/>
  <c r="K277" i="1"/>
  <c r="I276" i="1"/>
  <c r="K276" i="1" s="1"/>
  <c r="I320" i="1"/>
  <c r="K320" i="1" s="1"/>
  <c r="K321" i="1"/>
  <c r="I330" i="1"/>
  <c r="K330" i="1" s="1"/>
  <c r="K331" i="1"/>
  <c r="K341" i="1"/>
  <c r="K340" i="1"/>
  <c r="I348" i="1"/>
  <c r="K349" i="1"/>
  <c r="K367" i="1"/>
  <c r="H358" i="1"/>
  <c r="I10" i="1" l="1"/>
  <c r="K257" i="1"/>
  <c r="I247" i="1"/>
  <c r="J247" i="1"/>
  <c r="K26" i="1"/>
  <c r="K229" i="1"/>
  <c r="J10" i="1"/>
  <c r="K121" i="1"/>
  <c r="I339" i="1"/>
  <c r="K339" i="1" s="1"/>
  <c r="K348" i="1"/>
  <c r="K358" i="1"/>
  <c r="H392" i="1"/>
  <c r="K247" i="1" l="1"/>
  <c r="K10" i="1"/>
  <c r="J392" i="1"/>
  <c r="I392" i="1"/>
  <c r="K392" i="1" l="1"/>
</calcChain>
</file>

<file path=xl/sharedStrings.xml><?xml version="1.0" encoding="utf-8"?>
<sst xmlns="http://schemas.openxmlformats.org/spreadsheetml/2006/main" count="2322" uniqueCount="292">
  <si>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</si>
  <si>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</si>
  <si>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</si>
  <si>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</si>
  <si>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</si>
  <si>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</si>
  <si>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</si>
  <si>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</si>
  <si>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</si>
  <si>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</si>
  <si>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</si>
  <si>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</si>
  <si>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</si>
  <si>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</si>
  <si>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</si>
  <si>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</si>
  <si>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</si>
  <si>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</si>
  <si>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</si>
  <si>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</si>
  <si>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Брасовского района</t>
  </si>
  <si>
    <t>0</t>
  </si>
  <si>
    <t>00</t>
  </si>
  <si>
    <t>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</si>
  <si>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</si>
  <si>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</si>
  <si>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</si>
  <si>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</si>
  <si>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</si>
  <si>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</si>
  <si>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</si>
  <si>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</si>
  <si>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устойчивой и сбалансированной работы в сфере региональной транспортной политики</t>
  </si>
  <si>
    <t>03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</si>
  <si>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</si>
  <si>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18540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</si>
  <si>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</si>
  <si>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</si>
  <si>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</si>
  <si>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</si>
  <si>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</si>
  <si>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</si>
  <si>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</si>
  <si>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</si>
  <si>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</si>
  <si>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</si>
  <si>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</si>
  <si>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</si>
  <si>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</si>
  <si>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</si>
  <si>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</si>
  <si>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</si>
  <si>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</si>
  <si>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</si>
  <si>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</si>
  <si>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</si>
  <si>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</si>
  <si>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</si>
  <si>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</si>
  <si>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</si>
  <si>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</si>
  <si>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</si>
  <si>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</si>
  <si>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</si>
  <si>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</si>
  <si>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</si>
  <si>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</si>
  <si>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</si>
  <si>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</si>
  <si>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51200</t>
  </si>
  <si>
    <t>Осуществление муниципальной поддержки молодых семей в улучшении жилищных условий</t>
  </si>
  <si>
    <t>13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</si>
  <si>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</si>
  <si>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14210</t>
  </si>
  <si>
    <t>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</si>
  <si>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</si>
  <si>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</si>
  <si>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</si>
  <si>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</si>
  <si>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подпрограммы " Обеспечение жильем молодых семей" ФЦП " Жилище"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</si>
  <si>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</si>
  <si>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</si>
  <si>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</si>
  <si>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</si>
  <si>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</si>
  <si>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</si>
  <si>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</si>
  <si>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</si>
  <si>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Обеспечение первичного воинского учета на территориях, где отсутствуют военные комиссариаты</t>
  </si>
  <si>
    <t>15</t>
  </si>
  <si>
    <t>Осуществление первичного воинского учета на территориях где отсутствуют военные комиссариаты</t>
  </si>
  <si>
    <t>51180</t>
  </si>
  <si>
    <t>Межбюджетные трансферты</t>
  </si>
  <si>
    <t>500</t>
  </si>
  <si>
    <t>Субвенции</t>
  </si>
  <si>
    <t>530</t>
  </si>
  <si>
    <t>Развитие физической культуры и спорта в Брасовском районе</t>
  </si>
  <si>
    <t>16</t>
  </si>
  <si>
    <t>Мероприятия по развитию физической культуры и спорта</t>
  </si>
  <si>
    <t>82300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</si>
  <si>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</si>
  <si>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</si>
  <si>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</si>
  <si>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</si>
  <si>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</si>
  <si>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</si>
  <si>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</si>
  <si>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</si>
  <si>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</si>
  <si>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</si>
  <si>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</si>
  <si>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</si>
  <si>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</si>
  <si>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</si>
  <si>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Перевод отопления учреждений и организаций социально-культурной сферы на природный газ</t>
  </si>
  <si>
    <t>19</t>
  </si>
  <si>
    <t>81730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</si>
  <si>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</si>
  <si>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</si>
  <si>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Мероприятия по блвгоустройству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</si>
  <si>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</si>
  <si>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</si>
  <si>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Библиотека</t>
  </si>
  <si>
    <t>80450</t>
  </si>
  <si>
    <t>Дворцы и Дома культуры</t>
  </si>
  <si>
    <t>80480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</si>
  <si>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</si>
  <si>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</si>
  <si>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</si>
  <si>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</si>
  <si>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L5190</t>
  </si>
  <si>
    <t>Сохранение, использование,популяризация и государственная охрана объектов культурного наследия</t>
  </si>
  <si>
    <t>S4230</t>
  </si>
  <si>
    <t>Поддержка отрасли культура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</si>
  <si>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</si>
  <si>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</si>
  <si>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</si>
  <si>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</si>
  <si>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</si>
  <si>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</si>
  <si>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</si>
  <si>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</si>
  <si>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</si>
  <si>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</si>
  <si>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</si>
  <si>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</si>
  <si>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</si>
  <si>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</si>
  <si>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</si>
  <si>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R0820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</si>
  <si>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</si>
  <si>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</si>
  <si>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</si>
  <si>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</si>
  <si>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Мероприятия по организации работы , направленной на социальную поддержку и помощь ветеранам ВОВ</t>
  </si>
  <si>
    <t>82480</t>
  </si>
  <si>
    <t>Оптимизация структуры и обновление подвижного состава автотранспортных средств</t>
  </si>
  <si>
    <t>51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</si>
  <si>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</si>
  <si>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</si>
  <si>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</si>
  <si>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</si>
  <si>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Предупреждение и ликвидация заразных и иных болезней животных</t>
  </si>
  <si>
    <t>53</t>
  </si>
  <si>
    <t>Организация и провеление на территории Брянской области мероприятий по предупреждению и ликвидации болезней животных</t>
  </si>
  <si>
    <t>12510</t>
  </si>
  <si>
    <t>Развитие и модернизация сети автомобильных дорог общего пользования межмуниципального и местного значения</t>
  </si>
  <si>
    <t>61</t>
  </si>
  <si>
    <t>Обеспечение сохранности автомобильных дорог  местного значения и  условий безопасного движения по ним</t>
  </si>
  <si>
    <t>81610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</si>
  <si>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</si>
  <si>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</si>
  <si>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</si>
  <si>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</si>
  <si>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</si>
  <si>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</si>
  <si>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</si>
  <si>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</si>
  <si>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P5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</si>
  <si>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</si>
  <si>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</si>
  <si>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</si>
  <si>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</si>
  <si>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</si>
  <si>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</si>
  <si>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</si>
  <si>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</si>
  <si>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</si>
  <si>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</si>
  <si>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</si>
  <si>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</si>
  <si>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</si>
  <si>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</si>
  <si>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14780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</si>
  <si>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</si>
  <si>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</si>
  <si>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учреждения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</si>
  <si>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</si>
  <si>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</si>
  <si>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</si>
  <si>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</si>
  <si>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</si>
  <si>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</si>
  <si>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</si>
  <si>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Стипендии</t>
  </si>
  <si>
    <t>82520</t>
  </si>
  <si>
    <t>340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</si>
  <si>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</si>
  <si>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</si>
  <si>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</si>
  <si>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</si>
  <si>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соответствие с брендбуком " Точки роста" помещений муниципальных образовательных организаций</t>
  </si>
  <si>
    <t>S4910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</si>
  <si>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</si>
  <si>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</si>
  <si>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</si>
  <si>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Мероприятия по организации временной трудоспособности  несовершеннолетних граждан в возрасте от 14 до 18 лет</t>
  </si>
  <si>
    <t>Проведение оздоровительной кампании детей и молодежи</t>
  </si>
  <si>
    <t>27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</si>
  <si>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</si>
  <si>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</si>
  <si>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</si>
  <si>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</si>
  <si>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</si>
  <si>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</si>
  <si>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Поддержка мер по обеспечению сбалансированности бюджетовы поселений</t>
  </si>
  <si>
    <t>83020</t>
  </si>
  <si>
    <t>Дотации</t>
  </si>
  <si>
    <t>510</t>
  </si>
  <si>
    <t>15840</t>
  </si>
  <si>
    <t>Непрограммная деятельность</t>
  </si>
  <si>
    <t>70</t>
  </si>
  <si>
    <t>83030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</si>
  <si>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</si>
  <si>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</si>
  <si>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</si>
  <si>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</si>
  <si>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Резервные средства</t>
  </si>
  <si>
    <t>870</t>
  </si>
  <si>
    <t>ИТОГО: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</si>
  <si>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</si>
  <si>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>ZB</t>
  </si>
  <si>
    <t>17390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</si>
  <si>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</si>
  <si>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Региональный проект "Спорт - норма жизни (Брянская область)"</t>
  </si>
  <si>
    <t>Приобретение специализированной техники для предприятий жилищно-коммунального комплекса</t>
  </si>
  <si>
    <t>80920</t>
  </si>
  <si>
    <t>Эксплуатация и содержание имущества казны муниципального образования</t>
  </si>
  <si>
    <t>17580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</si>
  <si>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</si>
  <si>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</si>
  <si>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11270</t>
  </si>
  <si>
    <t>Софинансирование объектов капитальных вложений муниципальной собственности</t>
  </si>
  <si>
    <t xml:space="preserve">Реализация полномочий администрации Брасовского муниципального района </t>
  </si>
  <si>
    <t>20</t>
  </si>
  <si>
    <t>83280</t>
  </si>
  <si>
    <t>Мероприятия в сфере охраны окружающей среды</t>
  </si>
  <si>
    <t>51790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</si>
  <si>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</si>
  <si>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EВ</t>
  </si>
  <si>
    <t>L7500</t>
  </si>
  <si>
    <t>Региональный проект "Патриотическое воспитание граждан Российской Федерации (Брянская область)"</t>
  </si>
  <si>
    <t>Выравнивание бюджетной обеспеченности, поддержка мер по обеспечению сбалансированности местных бюджетов</t>
  </si>
  <si>
    <t>Выравнивание бюджетной обеспеченности поселений</t>
  </si>
  <si>
    <t>Реализация мероприятий по улучшению экологической обстановки на территории Брасовского  района</t>
  </si>
  <si>
    <t>Приложение  № 3</t>
  </si>
  <si>
    <t>к постановлению администрации</t>
  </si>
  <si>
    <t xml:space="preserve">Брасовского муниципального района  №               от </t>
  </si>
  <si>
    <t>Первоначальный плна на 2023 год</t>
  </si>
  <si>
    <t>% исполнения</t>
  </si>
  <si>
    <t>Реализация мероприятий по поэтапному внедрению Всероссийского физкультурно-спортивного компекса " Готов к труду и обороне " ГТО""</t>
  </si>
  <si>
    <t>E2</t>
  </si>
  <si>
    <t>50980</t>
  </si>
  <si>
    <t>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</si>
  <si>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Мероприятия в сфере коммунального хозяйства</t>
  </si>
  <si>
    <t>A2</t>
  </si>
  <si>
    <t>55190</t>
  </si>
  <si>
    <t>Региональный проект "Культурная среда (Брянская область)"</t>
  </si>
  <si>
    <t>Спортивно -оздоровительный комплекс и центры</t>
  </si>
  <si>
    <t>80600</t>
  </si>
  <si>
    <t>Повышение энергетической эффективности и обеспечения энергосбережения</t>
  </si>
  <si>
    <t>83260</t>
  </si>
  <si>
    <t>08</t>
  </si>
  <si>
    <t>Обеспечение эффективной деятельности органов государственной власти в сфере управления государственным имуществом</t>
  </si>
  <si>
    <t>Мероприятия в сфере архитектуры и градостроительства</t>
  </si>
  <si>
    <t>Достижение показателей деятельности органов исполнительной власти субъектов Российской Федерации</t>
  </si>
  <si>
    <t>Резервные фонды местных администраций</t>
  </si>
  <si>
    <t>Отдел образования</t>
  </si>
  <si>
    <t xml:space="preserve">Достижение показателей деятельности органов исполнительной власти субъектов Российской Федерации
</t>
  </si>
  <si>
    <t>Уточненный план на 01.07.2023 г</t>
  </si>
  <si>
    <t>Кассовое исполнение на  01.07.2023 г</t>
  </si>
  <si>
    <t>Исполнение судебных актов Российской Федерации и мировых соглашений по возмещению причиненного вреда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</si>
</sst>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0">
      <alignment vertical="top" wrapText="1"/>
    </xf>
  </cellStyleXfs>
  <cellXfs count="6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2"/>
  <sheetViews>
    <sheetView tabSelected="1" topLeftCell="A379" workbookViewId="0">
      <selection activeCell="J138" sqref="J138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  <col min="11" max="11" width="13.1640625" customWidth="1"/>
  </cols>
  <sheetData>
    <row r="1" spans="1:11" x14ac:dyDescent="0.2">
      <c r="H1" s="60" t="s">
        <v>265</v>
      </c>
      <c r="I1" s="60"/>
      <c r="J1" s="60"/>
    </row>
    <row r="2" spans="1:11" x14ac:dyDescent="0.2">
      <c r="H2" s="60" t="s">
        <v>266</v>
      </c>
      <c r="I2" s="60"/>
      <c r="J2" s="60"/>
    </row>
    <row r="3" spans="1:11" ht="29.25" customHeight="1" x14ac:dyDescent="0.2">
      <c r="H3" s="60" t="s">
        <v>267</v>
      </c>
      <c r="I3" s="60"/>
      <c r="J3" s="60"/>
    </row>
    <row r="5" spans="1:11" ht="15.95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56" t="s">
        <v>0</v>
      </c>
      <c r="J5" s="56"/>
    </row>
    <row r="6" spans="1:11" ht="32.25" customHeight="1" x14ac:dyDescent="0.2">
      <c r="A6" s="57" t="s">
        <v>240</v>
      </c>
      <c r="B6" s="57"/>
      <c r="C6" s="57"/>
      <c r="D6" s="57"/>
      <c r="E6" s="57"/>
      <c r="F6" s="57"/>
      <c r="G6" s="57"/>
      <c r="H6" s="57"/>
      <c r="I6" s="57"/>
      <c r="J6" s="57"/>
    </row>
    <row r="7" spans="1:11" ht="15" customHeight="1" x14ac:dyDescent="0.2">
      <c r="A7" s="58" t="s">
        <v>1</v>
      </c>
      <c r="B7" s="58"/>
      <c r="C7" s="58"/>
      <c r="D7" s="58"/>
      <c r="E7" s="58"/>
      <c r="F7" s="58"/>
      <c r="G7" s="58"/>
      <c r="H7" s="58"/>
      <c r="I7" s="58"/>
      <c r="J7" s="58"/>
    </row>
    <row r="8" spans="1:11" ht="57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268</v>
      </c>
      <c r="I8" s="36" t="s">
        <v>289</v>
      </c>
      <c r="J8" s="43" t="s">
        <v>290</v>
      </c>
      <c r="K8" s="44" t="s">
        <v>269</v>
      </c>
    </row>
    <row r="9" spans="1:11" ht="20.85" customHeight="1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6" t="s">
        <v>17</v>
      </c>
      <c r="J9" s="43" t="s">
        <v>18</v>
      </c>
      <c r="K9" s="44"/>
    </row>
    <row r="10" spans="1:11" ht="64.5" customHeight="1" x14ac:dyDescent="0.2">
      <c r="A10" s="4" t="s">
        <v>253</v>
      </c>
      <c r="B10" s="5" t="s">
        <v>19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7">
        <f>H26+H78+H83+H91+H104+H113+H121+H129+H137+H159+H182+H187+H202+H210+H219+H224+H229+H237+H242+H154+H21</f>
        <v>187400925.56999999</v>
      </c>
      <c r="I10" s="37">
        <f>I11+I21+I26+I78+I83+I91+I104+I113+I121+I129+I137+I154+I159+I182+I187+I202+I210+I219+I224+I229+I237+I242</f>
        <v>200699642.95999998</v>
      </c>
      <c r="J10" s="37">
        <f>J26+J78+J83+J91+J104+J113+J121+J129+J137+J159+J182+J187+J202+J210+J219+J224+J229+J237+J242+J154+J21+J11</f>
        <v>53457582.510000013</v>
      </c>
      <c r="K10" s="51">
        <f>J10/I10</f>
        <v>0.26635614155354659</v>
      </c>
    </row>
    <row r="11" spans="1:11" ht="95.25" customHeight="1" x14ac:dyDescent="0.2">
      <c r="A11" s="34" t="s">
        <v>283</v>
      </c>
      <c r="B11" s="13" t="s">
        <v>19</v>
      </c>
      <c r="C11" s="14" t="s">
        <v>12</v>
      </c>
      <c r="D11" s="14" t="s">
        <v>282</v>
      </c>
      <c r="E11" s="14"/>
      <c r="F11" s="14"/>
      <c r="G11" s="14"/>
      <c r="H11" s="11">
        <f>H12</f>
        <v>0</v>
      </c>
      <c r="I11" s="38">
        <f t="shared" ref="I11:J13" si="0">I12</f>
        <v>200000</v>
      </c>
      <c r="J11" s="46">
        <f t="shared" si="0"/>
        <v>0</v>
      </c>
      <c r="K11" s="51">
        <f t="shared" ref="K11:K75" si="1">J11/I11</f>
        <v>0</v>
      </c>
    </row>
    <row r="12" spans="1:11" ht="32.25" customHeight="1" x14ac:dyDescent="0.2">
      <c r="A12" s="34" t="s">
        <v>20</v>
      </c>
      <c r="B12" s="13" t="s">
        <v>19</v>
      </c>
      <c r="C12" s="14" t="s">
        <v>12</v>
      </c>
      <c r="D12" s="14" t="s">
        <v>282</v>
      </c>
      <c r="E12" s="13" t="s">
        <v>23</v>
      </c>
      <c r="F12" s="14"/>
      <c r="G12" s="14"/>
      <c r="H12" s="11">
        <f>H13</f>
        <v>0</v>
      </c>
      <c r="I12" s="38">
        <f t="shared" si="0"/>
        <v>200000</v>
      </c>
      <c r="J12" s="46">
        <f t="shared" si="0"/>
        <v>0</v>
      </c>
      <c r="K12" s="51">
        <f t="shared" si="1"/>
        <v>0</v>
      </c>
    </row>
    <row r="13" spans="1:11" ht="48.95" customHeight="1" x14ac:dyDescent="0.2">
      <c r="A13" s="52" t="s">
        <v>284</v>
      </c>
      <c r="B13" s="3" t="s">
        <v>19</v>
      </c>
      <c r="C13" s="14" t="s">
        <v>12</v>
      </c>
      <c r="D13" s="14" t="s">
        <v>282</v>
      </c>
      <c r="E13" s="3" t="s">
        <v>23</v>
      </c>
      <c r="F13" s="3">
        <v>83310</v>
      </c>
      <c r="G13" s="10" t="s">
        <v>0</v>
      </c>
      <c r="H13" s="11">
        <f>H14</f>
        <v>0</v>
      </c>
      <c r="I13" s="38">
        <f t="shared" si="0"/>
        <v>200000</v>
      </c>
      <c r="J13" s="46">
        <f t="shared" si="0"/>
        <v>0</v>
      </c>
      <c r="K13" s="51">
        <f t="shared" si="1"/>
        <v>0</v>
      </c>
    </row>
    <row r="14" spans="1:11" ht="48.95" customHeight="1" x14ac:dyDescent="0.2">
      <c r="A14" s="9" t="s">
        <v>28</v>
      </c>
      <c r="B14" s="3" t="s">
        <v>19</v>
      </c>
      <c r="C14" s="14" t="s">
        <v>12</v>
      </c>
      <c r="D14" s="14" t="s">
        <v>282</v>
      </c>
      <c r="E14" s="3" t="s">
        <v>23</v>
      </c>
      <c r="F14" s="3">
        <v>83310</v>
      </c>
      <c r="G14" s="3" t="s">
        <v>29</v>
      </c>
      <c r="H14" s="11"/>
      <c r="I14" s="38">
        <v>200000</v>
      </c>
      <c r="J14" s="47"/>
      <c r="K14" s="51">
        <f t="shared" si="1"/>
        <v>0</v>
      </c>
    </row>
    <row r="15" spans="1:11" ht="63.75" customHeight="1" x14ac:dyDescent="0.2">
      <c r="A15" s="9" t="s">
        <v>30</v>
      </c>
      <c r="B15" s="3" t="s">
        <v>19</v>
      </c>
      <c r="C15" s="14" t="s">
        <v>12</v>
      </c>
      <c r="D15" s="14" t="s">
        <v>282</v>
      </c>
      <c r="E15" s="3" t="s">
        <v>23</v>
      </c>
      <c r="F15" s="3">
        <v>83310</v>
      </c>
      <c r="G15" s="3" t="s">
        <v>31</v>
      </c>
      <c r="H15" s="11"/>
      <c r="I15" s="38">
        <v>200000</v>
      </c>
      <c r="J15" s="47"/>
      <c r="K15" s="51">
        <f t="shared" si="1"/>
        <v>0</v>
      </c>
    </row>
    <row r="16" spans="1:11" ht="64.5" hidden="1" customHeight="1" x14ac:dyDescent="0.2">
      <c r="A16" s="4" t="s">
        <v>32</v>
      </c>
      <c r="B16" s="5" t="s">
        <v>19</v>
      </c>
      <c r="C16" s="5" t="s">
        <v>21</v>
      </c>
      <c r="D16" s="5" t="s">
        <v>33</v>
      </c>
      <c r="E16" s="6" t="s">
        <v>0</v>
      </c>
      <c r="F16" s="6" t="s">
        <v>0</v>
      </c>
      <c r="G16" s="6" t="s">
        <v>0</v>
      </c>
      <c r="H16" s="7">
        <f>H17</f>
        <v>0</v>
      </c>
      <c r="I16" s="37">
        <f t="shared" ref="I16:J18" si="2">I17</f>
        <v>0</v>
      </c>
      <c r="J16" s="45">
        <f t="shared" si="2"/>
        <v>0</v>
      </c>
      <c r="K16" s="51" t="e">
        <f t="shared" si="1"/>
        <v>#DIV/0!</v>
      </c>
    </row>
    <row r="17" spans="1:11" ht="32.25" hidden="1" customHeight="1" x14ac:dyDescent="0.2">
      <c r="A17" s="4" t="s">
        <v>20</v>
      </c>
      <c r="B17" s="5" t="s">
        <v>19</v>
      </c>
      <c r="C17" s="5" t="s">
        <v>21</v>
      </c>
      <c r="D17" s="5" t="s">
        <v>33</v>
      </c>
      <c r="E17" s="5" t="s">
        <v>23</v>
      </c>
      <c r="F17" s="8" t="s">
        <v>0</v>
      </c>
      <c r="G17" s="8" t="s">
        <v>0</v>
      </c>
      <c r="H17" s="7">
        <f>H18</f>
        <v>0</v>
      </c>
      <c r="I17" s="37">
        <f t="shared" si="2"/>
        <v>0</v>
      </c>
      <c r="J17" s="45">
        <f t="shared" si="2"/>
        <v>0</v>
      </c>
      <c r="K17" s="51" t="e">
        <f t="shared" si="1"/>
        <v>#DIV/0!</v>
      </c>
    </row>
    <row r="18" spans="1:11" ht="96" hidden="1" customHeight="1" x14ac:dyDescent="0.2">
      <c r="A18" s="9" t="s">
        <v>34</v>
      </c>
      <c r="B18" s="3" t="s">
        <v>19</v>
      </c>
      <c r="C18" s="3" t="s">
        <v>21</v>
      </c>
      <c r="D18" s="3" t="s">
        <v>33</v>
      </c>
      <c r="E18" s="3" t="s">
        <v>23</v>
      </c>
      <c r="F18" s="3" t="s">
        <v>35</v>
      </c>
      <c r="G18" s="10" t="s">
        <v>0</v>
      </c>
      <c r="H18" s="11">
        <f>H19</f>
        <v>0</v>
      </c>
      <c r="I18" s="38">
        <f t="shared" si="2"/>
        <v>0</v>
      </c>
      <c r="J18" s="46">
        <f t="shared" si="2"/>
        <v>0</v>
      </c>
      <c r="K18" s="51" t="e">
        <f t="shared" si="1"/>
        <v>#DIV/0!</v>
      </c>
    </row>
    <row r="19" spans="1:11" ht="48.75" hidden="1" customHeight="1" x14ac:dyDescent="0.2">
      <c r="A19" s="9" t="s">
        <v>28</v>
      </c>
      <c r="B19" s="3" t="s">
        <v>19</v>
      </c>
      <c r="C19" s="3" t="s">
        <v>21</v>
      </c>
      <c r="D19" s="3" t="s">
        <v>33</v>
      </c>
      <c r="E19" s="3" t="s">
        <v>23</v>
      </c>
      <c r="F19" s="3" t="s">
        <v>35</v>
      </c>
      <c r="G19" s="3" t="s">
        <v>29</v>
      </c>
      <c r="H19" s="11"/>
      <c r="I19" s="38"/>
      <c r="J19" s="46"/>
      <c r="K19" s="51" t="e">
        <f t="shared" si="1"/>
        <v>#DIV/0!</v>
      </c>
    </row>
    <row r="20" spans="1:11" ht="64.5" hidden="1" customHeight="1" x14ac:dyDescent="0.2">
      <c r="A20" s="9" t="s">
        <v>30</v>
      </c>
      <c r="B20" s="3" t="s">
        <v>19</v>
      </c>
      <c r="C20" s="3" t="s">
        <v>21</v>
      </c>
      <c r="D20" s="3" t="s">
        <v>33</v>
      </c>
      <c r="E20" s="3" t="s">
        <v>23</v>
      </c>
      <c r="F20" s="3" t="s">
        <v>35</v>
      </c>
      <c r="G20" s="3" t="s">
        <v>31</v>
      </c>
      <c r="H20" s="11"/>
      <c r="I20" s="38"/>
      <c r="J20" s="46"/>
      <c r="K20" s="51" t="e">
        <f t="shared" si="1"/>
        <v>#DIV/0!</v>
      </c>
    </row>
    <row r="21" spans="1:11" ht="51" customHeight="1" x14ac:dyDescent="0.2">
      <c r="A21" s="34" t="s">
        <v>277</v>
      </c>
      <c r="B21" s="14" t="s">
        <v>19</v>
      </c>
      <c r="C21" s="14" t="s">
        <v>9</v>
      </c>
      <c r="D21" s="14" t="s">
        <v>275</v>
      </c>
      <c r="E21" s="14"/>
      <c r="F21" s="14"/>
      <c r="G21" s="14"/>
      <c r="H21" s="11">
        <f>H22</f>
        <v>0</v>
      </c>
      <c r="I21" s="38">
        <f t="shared" ref="I21:J22" si="3">I22</f>
        <v>53729</v>
      </c>
      <c r="J21" s="46">
        <f t="shared" si="3"/>
        <v>53728</v>
      </c>
      <c r="K21" s="51">
        <f t="shared" si="1"/>
        <v>0.99998138807720227</v>
      </c>
    </row>
    <row r="22" spans="1:11" ht="35.25" customHeight="1" x14ac:dyDescent="0.2">
      <c r="A22" s="15" t="s">
        <v>20</v>
      </c>
      <c r="B22" s="14" t="s">
        <v>19</v>
      </c>
      <c r="C22" s="14" t="s">
        <v>9</v>
      </c>
      <c r="D22" s="14" t="s">
        <v>275</v>
      </c>
      <c r="E22" s="14" t="s">
        <v>23</v>
      </c>
      <c r="F22" s="14"/>
      <c r="G22" s="14"/>
      <c r="H22" s="11">
        <f>H23</f>
        <v>0</v>
      </c>
      <c r="I22" s="38">
        <f t="shared" si="3"/>
        <v>53729</v>
      </c>
      <c r="J22" s="46">
        <f t="shared" si="3"/>
        <v>53728</v>
      </c>
      <c r="K22" s="51">
        <f t="shared" si="1"/>
        <v>0.99998138807720227</v>
      </c>
    </row>
    <row r="23" spans="1:11" ht="27" customHeight="1" x14ac:dyDescent="0.2">
      <c r="A23" s="15" t="s">
        <v>133</v>
      </c>
      <c r="B23" s="14" t="s">
        <v>19</v>
      </c>
      <c r="C23" s="14" t="s">
        <v>9</v>
      </c>
      <c r="D23" s="14" t="s">
        <v>275</v>
      </c>
      <c r="E23" s="14" t="s">
        <v>23</v>
      </c>
      <c r="F23" s="14" t="s">
        <v>276</v>
      </c>
      <c r="G23" s="14"/>
      <c r="H23" s="17"/>
      <c r="I23" s="38">
        <v>53729</v>
      </c>
      <c r="J23" s="47">
        <v>53728</v>
      </c>
      <c r="K23" s="51">
        <f t="shared" si="1"/>
        <v>0.99998138807720227</v>
      </c>
    </row>
    <row r="24" spans="1:11" ht="64.5" customHeight="1" x14ac:dyDescent="0.2">
      <c r="A24" s="28" t="s">
        <v>24</v>
      </c>
      <c r="B24" s="14" t="s">
        <v>19</v>
      </c>
      <c r="C24" s="14" t="s">
        <v>9</v>
      </c>
      <c r="D24" s="14" t="s">
        <v>275</v>
      </c>
      <c r="E24" s="14" t="s">
        <v>23</v>
      </c>
      <c r="F24" s="14" t="s">
        <v>276</v>
      </c>
      <c r="G24" s="14" t="s">
        <v>25</v>
      </c>
      <c r="H24" s="17"/>
      <c r="I24" s="38">
        <v>53729</v>
      </c>
      <c r="J24" s="47">
        <v>53728</v>
      </c>
      <c r="K24" s="51">
        <f t="shared" si="1"/>
        <v>0.99998138807720227</v>
      </c>
    </row>
    <row r="25" spans="1:11" ht="35.25" customHeight="1" x14ac:dyDescent="0.2">
      <c r="A25" s="28" t="s">
        <v>26</v>
      </c>
      <c r="B25" s="14" t="s">
        <v>19</v>
      </c>
      <c r="C25" s="14" t="s">
        <v>9</v>
      </c>
      <c r="D25" s="14" t="s">
        <v>275</v>
      </c>
      <c r="E25" s="14" t="s">
        <v>23</v>
      </c>
      <c r="F25" s="14" t="s">
        <v>276</v>
      </c>
      <c r="G25" s="14" t="s">
        <v>27</v>
      </c>
      <c r="H25" s="17"/>
      <c r="I25" s="38">
        <v>53729</v>
      </c>
      <c r="J25" s="47">
        <v>53728</v>
      </c>
      <c r="K25" s="51">
        <f t="shared" si="1"/>
        <v>0.99998138807720227</v>
      </c>
    </row>
    <row r="26" spans="1:11" ht="80.099999999999994" customHeight="1" x14ac:dyDescent="0.2">
      <c r="A26" s="4" t="s">
        <v>36</v>
      </c>
      <c r="B26" s="5" t="s">
        <v>19</v>
      </c>
      <c r="C26" s="5">
        <v>4</v>
      </c>
      <c r="D26" s="5" t="s">
        <v>37</v>
      </c>
      <c r="E26" s="6" t="s">
        <v>0</v>
      </c>
      <c r="F26" s="6" t="s">
        <v>0</v>
      </c>
      <c r="G26" s="6" t="s">
        <v>0</v>
      </c>
      <c r="H26" s="7">
        <f>H27</f>
        <v>30275131</v>
      </c>
      <c r="I26" s="37">
        <f t="shared" ref="I26:J26" si="4">I27</f>
        <v>32006754</v>
      </c>
      <c r="J26" s="45">
        <f t="shared" si="4"/>
        <v>15244657.729999999</v>
      </c>
      <c r="K26" s="51">
        <f t="shared" si="1"/>
        <v>0.47629502604356566</v>
      </c>
    </row>
    <row r="27" spans="1:11" ht="32.25" customHeight="1" x14ac:dyDescent="0.2">
      <c r="A27" s="4" t="s">
        <v>20</v>
      </c>
      <c r="B27" s="5" t="s">
        <v>19</v>
      </c>
      <c r="C27" s="5">
        <v>4</v>
      </c>
      <c r="D27" s="5" t="s">
        <v>37</v>
      </c>
      <c r="E27" s="5" t="s">
        <v>23</v>
      </c>
      <c r="F27" s="8" t="s">
        <v>0</v>
      </c>
      <c r="G27" s="8" t="s">
        <v>0</v>
      </c>
      <c r="H27" s="7">
        <f>H28+H33+H38+H41+H51+H56+H59+H66+H69+H72+H46</f>
        <v>30275131</v>
      </c>
      <c r="I27" s="37">
        <f>I28+I33+I38+I41+I51+I56+I59+I66+I69+I72+I46+I75</f>
        <v>32006754</v>
      </c>
      <c r="J27" s="37">
        <f>J28+J33+J38+J41+J51+J56+J59+J66+J69+J72+J46+J75</f>
        <v>15244657.729999999</v>
      </c>
      <c r="K27" s="51">
        <f t="shared" si="1"/>
        <v>0.47629502604356566</v>
      </c>
    </row>
    <row r="28" spans="1:11" ht="170.25" customHeight="1" x14ac:dyDescent="0.2">
      <c r="A28" s="9" t="s">
        <v>38</v>
      </c>
      <c r="B28" s="3" t="s">
        <v>19</v>
      </c>
      <c r="C28" s="14" t="s">
        <v>12</v>
      </c>
      <c r="D28" s="3" t="s">
        <v>37</v>
      </c>
      <c r="E28" s="3" t="s">
        <v>23</v>
      </c>
      <c r="F28" s="3" t="s">
        <v>39</v>
      </c>
      <c r="G28" s="10" t="s">
        <v>0</v>
      </c>
      <c r="H28" s="11">
        <f>H29+H31</f>
        <v>842480</v>
      </c>
      <c r="I28" s="38">
        <f t="shared" ref="I28:J28" si="5">I29+I31</f>
        <v>842480</v>
      </c>
      <c r="J28" s="46">
        <f t="shared" si="5"/>
        <v>162955.77000000002</v>
      </c>
      <c r="K28" s="51">
        <f t="shared" si="1"/>
        <v>0.19342390323805908</v>
      </c>
    </row>
    <row r="29" spans="1:11" ht="127.9" customHeight="1" x14ac:dyDescent="0.2">
      <c r="A29" s="9" t="s">
        <v>40</v>
      </c>
      <c r="B29" s="3" t="s">
        <v>19</v>
      </c>
      <c r="C29" s="14" t="s">
        <v>12</v>
      </c>
      <c r="D29" s="3" t="s">
        <v>37</v>
      </c>
      <c r="E29" s="3" t="s">
        <v>23</v>
      </c>
      <c r="F29" s="3" t="s">
        <v>39</v>
      </c>
      <c r="G29" s="3" t="s">
        <v>41</v>
      </c>
      <c r="H29" s="17">
        <v>630200</v>
      </c>
      <c r="I29" s="39">
        <v>630200</v>
      </c>
      <c r="J29" s="47">
        <v>144388.6</v>
      </c>
      <c r="K29" s="51">
        <f t="shared" si="1"/>
        <v>0.22911551888289433</v>
      </c>
    </row>
    <row r="30" spans="1:11" ht="48.95" customHeight="1" x14ac:dyDescent="0.2">
      <c r="A30" s="9" t="s">
        <v>42</v>
      </c>
      <c r="B30" s="3" t="s">
        <v>19</v>
      </c>
      <c r="C30" s="14" t="s">
        <v>12</v>
      </c>
      <c r="D30" s="3" t="s">
        <v>37</v>
      </c>
      <c r="E30" s="3" t="s">
        <v>23</v>
      </c>
      <c r="F30" s="3" t="s">
        <v>39</v>
      </c>
      <c r="G30" s="3" t="s">
        <v>43</v>
      </c>
      <c r="H30" s="17">
        <v>630200</v>
      </c>
      <c r="I30" s="39">
        <v>630200</v>
      </c>
      <c r="J30" s="47">
        <v>144388.6</v>
      </c>
      <c r="K30" s="51">
        <f t="shared" si="1"/>
        <v>0.22911551888289433</v>
      </c>
    </row>
    <row r="31" spans="1:11" ht="48.95" customHeight="1" x14ac:dyDescent="0.2">
      <c r="A31" s="9" t="s">
        <v>28</v>
      </c>
      <c r="B31" s="3" t="s">
        <v>19</v>
      </c>
      <c r="C31" s="14" t="s">
        <v>12</v>
      </c>
      <c r="D31" s="3" t="s">
        <v>37</v>
      </c>
      <c r="E31" s="3" t="s">
        <v>23</v>
      </c>
      <c r="F31" s="3" t="s">
        <v>39</v>
      </c>
      <c r="G31" s="3" t="s">
        <v>29</v>
      </c>
      <c r="H31" s="17">
        <v>212280</v>
      </c>
      <c r="I31" s="39">
        <v>212280</v>
      </c>
      <c r="J31" s="47">
        <v>18567.169999999998</v>
      </c>
      <c r="K31" s="51">
        <f t="shared" si="1"/>
        <v>8.7465470133785556E-2</v>
      </c>
    </row>
    <row r="32" spans="1:11" ht="64.5" customHeight="1" x14ac:dyDescent="0.2">
      <c r="A32" s="9" t="s">
        <v>30</v>
      </c>
      <c r="B32" s="3" t="s">
        <v>19</v>
      </c>
      <c r="C32" s="14" t="s">
        <v>12</v>
      </c>
      <c r="D32" s="3" t="s">
        <v>37</v>
      </c>
      <c r="E32" s="3" t="s">
        <v>23</v>
      </c>
      <c r="F32" s="3" t="s">
        <v>39</v>
      </c>
      <c r="G32" s="3" t="s">
        <v>31</v>
      </c>
      <c r="H32" s="17">
        <v>212280</v>
      </c>
      <c r="I32" s="39">
        <v>212280</v>
      </c>
      <c r="J32" s="47">
        <v>18567.169999999998</v>
      </c>
      <c r="K32" s="51">
        <f t="shared" si="1"/>
        <v>8.7465470133785556E-2</v>
      </c>
    </row>
    <row r="33" spans="1:11" ht="271.7" customHeight="1" x14ac:dyDescent="0.2">
      <c r="A33" s="9" t="s">
        <v>44</v>
      </c>
      <c r="B33" s="3" t="s">
        <v>19</v>
      </c>
      <c r="C33" s="14" t="s">
        <v>12</v>
      </c>
      <c r="D33" s="3" t="s">
        <v>37</v>
      </c>
      <c r="E33" s="3" t="s">
        <v>23</v>
      </c>
      <c r="F33" s="3" t="s">
        <v>45</v>
      </c>
      <c r="G33" s="10" t="s">
        <v>0</v>
      </c>
      <c r="H33" s="11">
        <f>H34+H36</f>
        <v>561653</v>
      </c>
      <c r="I33" s="38">
        <f t="shared" ref="I33:J33" si="6">I34+I36</f>
        <v>561653</v>
      </c>
      <c r="J33" s="46">
        <f t="shared" si="6"/>
        <v>166020.68</v>
      </c>
      <c r="K33" s="51">
        <f t="shared" si="1"/>
        <v>0.29559297288539366</v>
      </c>
    </row>
    <row r="34" spans="1:11" ht="127.9" customHeight="1" x14ac:dyDescent="0.2">
      <c r="A34" s="9" t="s">
        <v>40</v>
      </c>
      <c r="B34" s="3" t="s">
        <v>19</v>
      </c>
      <c r="C34" s="14" t="s">
        <v>12</v>
      </c>
      <c r="D34" s="3" t="s">
        <v>37</v>
      </c>
      <c r="E34" s="3" t="s">
        <v>23</v>
      </c>
      <c r="F34" s="3" t="s">
        <v>45</v>
      </c>
      <c r="G34" s="3" t="s">
        <v>41</v>
      </c>
      <c r="H34" s="17">
        <v>411600</v>
      </c>
      <c r="I34" s="39">
        <v>411600</v>
      </c>
      <c r="J34" s="47">
        <v>166020.68</v>
      </c>
      <c r="K34" s="51">
        <f t="shared" si="1"/>
        <v>0.40335442176870745</v>
      </c>
    </row>
    <row r="35" spans="1:11" ht="48.95" customHeight="1" x14ac:dyDescent="0.2">
      <c r="A35" s="9" t="s">
        <v>42</v>
      </c>
      <c r="B35" s="3" t="s">
        <v>19</v>
      </c>
      <c r="C35" s="14" t="s">
        <v>12</v>
      </c>
      <c r="D35" s="3" t="s">
        <v>37</v>
      </c>
      <c r="E35" s="3" t="s">
        <v>23</v>
      </c>
      <c r="F35" s="3" t="s">
        <v>45</v>
      </c>
      <c r="G35" s="3" t="s">
        <v>43</v>
      </c>
      <c r="H35" s="17">
        <v>411600</v>
      </c>
      <c r="I35" s="39">
        <v>411600</v>
      </c>
      <c r="J35" s="47">
        <v>166020.68</v>
      </c>
      <c r="K35" s="51">
        <f t="shared" si="1"/>
        <v>0.40335442176870745</v>
      </c>
    </row>
    <row r="36" spans="1:11" ht="48.95" customHeight="1" x14ac:dyDescent="0.2">
      <c r="A36" s="9" t="s">
        <v>28</v>
      </c>
      <c r="B36" s="3" t="s">
        <v>19</v>
      </c>
      <c r="C36" s="14" t="s">
        <v>12</v>
      </c>
      <c r="D36" s="3" t="s">
        <v>37</v>
      </c>
      <c r="E36" s="3" t="s">
        <v>23</v>
      </c>
      <c r="F36" s="3" t="s">
        <v>45</v>
      </c>
      <c r="G36" s="3" t="s">
        <v>29</v>
      </c>
      <c r="H36" s="17">
        <v>150053</v>
      </c>
      <c r="I36" s="39">
        <v>150053</v>
      </c>
      <c r="J36" s="47"/>
      <c r="K36" s="51">
        <f t="shared" si="1"/>
        <v>0</v>
      </c>
    </row>
    <row r="37" spans="1:11" ht="64.5" customHeight="1" x14ac:dyDescent="0.2">
      <c r="A37" s="9" t="s">
        <v>30</v>
      </c>
      <c r="B37" s="3" t="s">
        <v>19</v>
      </c>
      <c r="C37" s="14" t="s">
        <v>12</v>
      </c>
      <c r="D37" s="3" t="s">
        <v>37</v>
      </c>
      <c r="E37" s="3" t="s">
        <v>23</v>
      </c>
      <c r="F37" s="3" t="s">
        <v>45</v>
      </c>
      <c r="G37" s="3" t="s">
        <v>31</v>
      </c>
      <c r="H37" s="17">
        <v>150053</v>
      </c>
      <c r="I37" s="39">
        <v>150053</v>
      </c>
      <c r="J37" s="47"/>
      <c r="K37" s="51">
        <f t="shared" si="1"/>
        <v>0</v>
      </c>
    </row>
    <row r="38" spans="1:11" ht="334.9" customHeight="1" x14ac:dyDescent="0.2">
      <c r="A38" s="9" t="s">
        <v>46</v>
      </c>
      <c r="B38" s="3" t="s">
        <v>19</v>
      </c>
      <c r="C38" s="14" t="s">
        <v>12</v>
      </c>
      <c r="D38" s="3" t="s">
        <v>37</v>
      </c>
      <c r="E38" s="3" t="s">
        <v>23</v>
      </c>
      <c r="F38" s="3" t="s">
        <v>47</v>
      </c>
      <c r="G38" s="10" t="s">
        <v>0</v>
      </c>
      <c r="H38" s="11">
        <f>H39</f>
        <v>400</v>
      </c>
      <c r="I38" s="38">
        <f t="shared" ref="I38:J38" si="7">I39</f>
        <v>400</v>
      </c>
      <c r="J38" s="46">
        <f t="shared" si="7"/>
        <v>400</v>
      </c>
      <c r="K38" s="51">
        <f t="shared" si="1"/>
        <v>1</v>
      </c>
    </row>
    <row r="39" spans="1:11" ht="48.95" customHeight="1" x14ac:dyDescent="0.2">
      <c r="A39" s="9" t="s">
        <v>28</v>
      </c>
      <c r="B39" s="3" t="s">
        <v>19</v>
      </c>
      <c r="C39" s="14" t="s">
        <v>12</v>
      </c>
      <c r="D39" s="3" t="s">
        <v>37</v>
      </c>
      <c r="E39" s="3" t="s">
        <v>23</v>
      </c>
      <c r="F39" s="3" t="s">
        <v>47</v>
      </c>
      <c r="G39" s="3" t="s">
        <v>29</v>
      </c>
      <c r="H39" s="11">
        <v>400</v>
      </c>
      <c r="I39" s="38">
        <v>400</v>
      </c>
      <c r="J39" s="46">
        <v>400</v>
      </c>
      <c r="K39" s="51">
        <f t="shared" si="1"/>
        <v>1</v>
      </c>
    </row>
    <row r="40" spans="1:11" ht="64.5" customHeight="1" x14ac:dyDescent="0.2">
      <c r="A40" s="9" t="s">
        <v>30</v>
      </c>
      <c r="B40" s="3" t="s">
        <v>19</v>
      </c>
      <c r="C40" s="14" t="s">
        <v>12</v>
      </c>
      <c r="D40" s="3" t="s">
        <v>37</v>
      </c>
      <c r="E40" s="3" t="s">
        <v>23</v>
      </c>
      <c r="F40" s="3" t="s">
        <v>47</v>
      </c>
      <c r="G40" s="3" t="s">
        <v>31</v>
      </c>
      <c r="H40" s="11">
        <v>400</v>
      </c>
      <c r="I40" s="38">
        <v>400</v>
      </c>
      <c r="J40" s="46">
        <v>400</v>
      </c>
      <c r="K40" s="51">
        <f t="shared" si="1"/>
        <v>1</v>
      </c>
    </row>
    <row r="41" spans="1:11" ht="64.5" customHeight="1" x14ac:dyDescent="0.2">
      <c r="A41" s="9" t="s">
        <v>48</v>
      </c>
      <c r="B41" s="3" t="s">
        <v>19</v>
      </c>
      <c r="C41" s="14" t="s">
        <v>12</v>
      </c>
      <c r="D41" s="3" t="s">
        <v>37</v>
      </c>
      <c r="E41" s="3" t="s">
        <v>23</v>
      </c>
      <c r="F41" s="3" t="s">
        <v>49</v>
      </c>
      <c r="G41" s="10" t="s">
        <v>0</v>
      </c>
      <c r="H41" s="11">
        <f>H42+H44</f>
        <v>1123306</v>
      </c>
      <c r="I41" s="38">
        <f t="shared" ref="I41:J41" si="8">I42+I44</f>
        <v>1123306</v>
      </c>
      <c r="J41" s="46">
        <f t="shared" si="8"/>
        <v>441909.57</v>
      </c>
      <c r="K41" s="51">
        <f t="shared" si="1"/>
        <v>0.39340088097099102</v>
      </c>
    </row>
    <row r="42" spans="1:11" ht="127.9" customHeight="1" x14ac:dyDescent="0.2">
      <c r="A42" s="9" t="s">
        <v>40</v>
      </c>
      <c r="B42" s="3" t="s">
        <v>19</v>
      </c>
      <c r="C42" s="14" t="s">
        <v>12</v>
      </c>
      <c r="D42" s="3" t="s">
        <v>37</v>
      </c>
      <c r="E42" s="3" t="s">
        <v>23</v>
      </c>
      <c r="F42" s="3" t="s">
        <v>49</v>
      </c>
      <c r="G42" s="3" t="s">
        <v>41</v>
      </c>
      <c r="H42" s="17">
        <v>879300</v>
      </c>
      <c r="I42" s="39">
        <v>879300</v>
      </c>
      <c r="J42" s="47">
        <v>410909.57</v>
      </c>
      <c r="K42" s="51">
        <f t="shared" si="1"/>
        <v>0.46731442056181055</v>
      </c>
    </row>
    <row r="43" spans="1:11" ht="48.95" customHeight="1" x14ac:dyDescent="0.2">
      <c r="A43" s="9" t="s">
        <v>42</v>
      </c>
      <c r="B43" s="3" t="s">
        <v>19</v>
      </c>
      <c r="C43" s="14" t="s">
        <v>12</v>
      </c>
      <c r="D43" s="3" t="s">
        <v>37</v>
      </c>
      <c r="E43" s="3" t="s">
        <v>23</v>
      </c>
      <c r="F43" s="3" t="s">
        <v>49</v>
      </c>
      <c r="G43" s="3" t="s">
        <v>43</v>
      </c>
      <c r="H43" s="17">
        <v>879300</v>
      </c>
      <c r="I43" s="39">
        <v>879300</v>
      </c>
      <c r="J43" s="47">
        <v>410909.57</v>
      </c>
      <c r="K43" s="51">
        <f t="shared" si="1"/>
        <v>0.46731442056181055</v>
      </c>
    </row>
    <row r="44" spans="1:11" ht="48.95" customHeight="1" x14ac:dyDescent="0.2">
      <c r="A44" s="9" t="s">
        <v>28</v>
      </c>
      <c r="B44" s="3" t="s">
        <v>19</v>
      </c>
      <c r="C44" s="14" t="s">
        <v>12</v>
      </c>
      <c r="D44" s="3" t="s">
        <v>37</v>
      </c>
      <c r="E44" s="3" t="s">
        <v>23</v>
      </c>
      <c r="F44" s="3" t="s">
        <v>49</v>
      </c>
      <c r="G44" s="3" t="s">
        <v>29</v>
      </c>
      <c r="H44" s="17">
        <v>244006</v>
      </c>
      <c r="I44" s="39">
        <v>244006</v>
      </c>
      <c r="J44" s="47">
        <v>31000</v>
      </c>
      <c r="K44" s="51">
        <f t="shared" si="1"/>
        <v>0.12704605624451859</v>
      </c>
    </row>
    <row r="45" spans="1:11" ht="64.5" customHeight="1" x14ac:dyDescent="0.2">
      <c r="A45" s="9" t="s">
        <v>30</v>
      </c>
      <c r="B45" s="3" t="s">
        <v>19</v>
      </c>
      <c r="C45" s="14" t="s">
        <v>12</v>
      </c>
      <c r="D45" s="3" t="s">
        <v>37</v>
      </c>
      <c r="E45" s="3" t="s">
        <v>23</v>
      </c>
      <c r="F45" s="3" t="s">
        <v>49</v>
      </c>
      <c r="G45" s="3" t="s">
        <v>31</v>
      </c>
      <c r="H45" s="17">
        <v>244006</v>
      </c>
      <c r="I45" s="39">
        <v>244006</v>
      </c>
      <c r="J45" s="47">
        <v>31000</v>
      </c>
      <c r="K45" s="51">
        <f t="shared" si="1"/>
        <v>0.12704605624451859</v>
      </c>
    </row>
    <row r="46" spans="1:11" ht="87" customHeight="1" x14ac:dyDescent="0.2">
      <c r="A46" s="9" t="s">
        <v>243</v>
      </c>
      <c r="B46" s="14" t="s">
        <v>19</v>
      </c>
      <c r="C46" s="14" t="s">
        <v>12</v>
      </c>
      <c r="D46" s="14" t="s">
        <v>37</v>
      </c>
      <c r="E46" s="14" t="s">
        <v>23</v>
      </c>
      <c r="F46" s="14" t="s">
        <v>242</v>
      </c>
      <c r="G46" s="14"/>
      <c r="H46" s="17">
        <f>H47+H49</f>
        <v>56165</v>
      </c>
      <c r="I46" s="39">
        <f t="shared" ref="I46:J46" si="9">I47+I49</f>
        <v>56165</v>
      </c>
      <c r="J46" s="47">
        <f t="shared" si="9"/>
        <v>7600.69</v>
      </c>
      <c r="K46" s="51">
        <f t="shared" si="1"/>
        <v>0.13532787323065965</v>
      </c>
    </row>
    <row r="47" spans="1:11" ht="75" customHeight="1" x14ac:dyDescent="0.2">
      <c r="A47" s="9" t="s">
        <v>40</v>
      </c>
      <c r="B47" s="14" t="s">
        <v>19</v>
      </c>
      <c r="C47" s="14" t="s">
        <v>12</v>
      </c>
      <c r="D47" s="14" t="s">
        <v>37</v>
      </c>
      <c r="E47" s="14" t="s">
        <v>23</v>
      </c>
      <c r="F47" s="14" t="s">
        <v>242</v>
      </c>
      <c r="G47" s="14" t="s">
        <v>41</v>
      </c>
      <c r="H47" s="11">
        <v>43169</v>
      </c>
      <c r="I47" s="11">
        <v>43169</v>
      </c>
      <c r="J47" s="46">
        <v>7600.69</v>
      </c>
      <c r="K47" s="51">
        <f t="shared" si="1"/>
        <v>0.17606824341541383</v>
      </c>
    </row>
    <row r="48" spans="1:11" ht="64.5" customHeight="1" x14ac:dyDescent="0.2">
      <c r="A48" s="9" t="s">
        <v>42</v>
      </c>
      <c r="B48" s="14" t="s">
        <v>19</v>
      </c>
      <c r="C48" s="14" t="s">
        <v>12</v>
      </c>
      <c r="D48" s="14" t="s">
        <v>37</v>
      </c>
      <c r="E48" s="14" t="s">
        <v>23</v>
      </c>
      <c r="F48" s="14" t="s">
        <v>242</v>
      </c>
      <c r="G48" s="14" t="s">
        <v>43</v>
      </c>
      <c r="H48" s="11">
        <v>43169</v>
      </c>
      <c r="I48" s="11">
        <v>43169</v>
      </c>
      <c r="J48" s="46">
        <v>7600.69</v>
      </c>
      <c r="K48" s="51">
        <f t="shared" si="1"/>
        <v>0.17606824341541383</v>
      </c>
    </row>
    <row r="49" spans="1:11" ht="64.5" customHeight="1" x14ac:dyDescent="0.2">
      <c r="A49" s="9" t="s">
        <v>28</v>
      </c>
      <c r="B49" s="14" t="s">
        <v>19</v>
      </c>
      <c r="C49" s="14" t="s">
        <v>12</v>
      </c>
      <c r="D49" s="14" t="s">
        <v>37</v>
      </c>
      <c r="E49" s="14" t="s">
        <v>23</v>
      </c>
      <c r="F49" s="14" t="s">
        <v>242</v>
      </c>
      <c r="G49" s="14" t="s">
        <v>29</v>
      </c>
      <c r="H49" s="11">
        <v>12996</v>
      </c>
      <c r="I49" s="11">
        <v>12996</v>
      </c>
      <c r="J49" s="46"/>
      <c r="K49" s="51">
        <f t="shared" si="1"/>
        <v>0</v>
      </c>
    </row>
    <row r="50" spans="1:11" ht="64.5" customHeight="1" x14ac:dyDescent="0.2">
      <c r="A50" s="9" t="s">
        <v>30</v>
      </c>
      <c r="B50" s="14" t="s">
        <v>19</v>
      </c>
      <c r="C50" s="14" t="s">
        <v>12</v>
      </c>
      <c r="D50" s="14" t="s">
        <v>37</v>
      </c>
      <c r="E50" s="14" t="s">
        <v>23</v>
      </c>
      <c r="F50" s="14" t="s">
        <v>242</v>
      </c>
      <c r="G50" s="14" t="s">
        <v>31</v>
      </c>
      <c r="H50" s="11">
        <v>12996</v>
      </c>
      <c r="I50" s="11">
        <v>12996</v>
      </c>
      <c r="J50" s="46"/>
      <c r="K50" s="51">
        <f t="shared" si="1"/>
        <v>0</v>
      </c>
    </row>
    <row r="51" spans="1:11" ht="112.35" customHeight="1" x14ac:dyDescent="0.2">
      <c r="A51" s="9" t="s">
        <v>50</v>
      </c>
      <c r="B51" s="3" t="s">
        <v>19</v>
      </c>
      <c r="C51" s="14" t="s">
        <v>12</v>
      </c>
      <c r="D51" s="3" t="s">
        <v>37</v>
      </c>
      <c r="E51" s="3" t="s">
        <v>23</v>
      </c>
      <c r="F51" s="3" t="s">
        <v>51</v>
      </c>
      <c r="G51" s="10" t="s">
        <v>0</v>
      </c>
      <c r="H51" s="11">
        <f>H52+H54</f>
        <v>280827</v>
      </c>
      <c r="I51" s="38">
        <f t="shared" ref="I51:J51" si="10">I52+I54</f>
        <v>280827</v>
      </c>
      <c r="J51" s="46">
        <f t="shared" si="10"/>
        <v>77133.06</v>
      </c>
      <c r="K51" s="51">
        <f t="shared" si="1"/>
        <v>0.27466397461782521</v>
      </c>
    </row>
    <row r="52" spans="1:11" ht="127.9" customHeight="1" x14ac:dyDescent="0.2">
      <c r="A52" s="9" t="s">
        <v>40</v>
      </c>
      <c r="B52" s="3" t="s">
        <v>19</v>
      </c>
      <c r="C52" s="14" t="s">
        <v>12</v>
      </c>
      <c r="D52" s="3" t="s">
        <v>37</v>
      </c>
      <c r="E52" s="3" t="s">
        <v>23</v>
      </c>
      <c r="F52" s="3" t="s">
        <v>51</v>
      </c>
      <c r="G52" s="3" t="s">
        <v>41</v>
      </c>
      <c r="H52" s="17">
        <v>182300</v>
      </c>
      <c r="I52" s="39">
        <v>182300</v>
      </c>
      <c r="J52" s="47">
        <v>77133.06</v>
      </c>
      <c r="K52" s="51">
        <f t="shared" si="1"/>
        <v>0.4231105869445968</v>
      </c>
    </row>
    <row r="53" spans="1:11" ht="48.95" customHeight="1" x14ac:dyDescent="0.2">
      <c r="A53" s="9" t="s">
        <v>42</v>
      </c>
      <c r="B53" s="3" t="s">
        <v>19</v>
      </c>
      <c r="C53" s="14" t="s">
        <v>12</v>
      </c>
      <c r="D53" s="3" t="s">
        <v>37</v>
      </c>
      <c r="E53" s="3" t="s">
        <v>23</v>
      </c>
      <c r="F53" s="3" t="s">
        <v>51</v>
      </c>
      <c r="G53" s="3" t="s">
        <v>43</v>
      </c>
      <c r="H53" s="17">
        <v>182300</v>
      </c>
      <c r="I53" s="39">
        <v>182300</v>
      </c>
      <c r="J53" s="47">
        <v>77133.06</v>
      </c>
      <c r="K53" s="51">
        <f t="shared" si="1"/>
        <v>0.4231105869445968</v>
      </c>
    </row>
    <row r="54" spans="1:11" ht="48.95" customHeight="1" x14ac:dyDescent="0.2">
      <c r="A54" s="9" t="s">
        <v>28</v>
      </c>
      <c r="B54" s="3" t="s">
        <v>19</v>
      </c>
      <c r="C54" s="14" t="s">
        <v>12</v>
      </c>
      <c r="D54" s="3" t="s">
        <v>37</v>
      </c>
      <c r="E54" s="3" t="s">
        <v>23</v>
      </c>
      <c r="F54" s="3" t="s">
        <v>51</v>
      </c>
      <c r="G54" s="3" t="s">
        <v>29</v>
      </c>
      <c r="H54" s="17">
        <v>98527</v>
      </c>
      <c r="I54" s="17">
        <v>98527</v>
      </c>
      <c r="J54" s="47"/>
      <c r="K54" s="51">
        <f t="shared" si="1"/>
        <v>0</v>
      </c>
    </row>
    <row r="55" spans="1:11" ht="64.5" customHeight="1" x14ac:dyDescent="0.2">
      <c r="A55" s="9" t="s">
        <v>30</v>
      </c>
      <c r="B55" s="3" t="s">
        <v>19</v>
      </c>
      <c r="C55" s="14" t="s">
        <v>12</v>
      </c>
      <c r="D55" s="3" t="s">
        <v>37</v>
      </c>
      <c r="E55" s="3" t="s">
        <v>23</v>
      </c>
      <c r="F55" s="3" t="s">
        <v>51</v>
      </c>
      <c r="G55" s="3" t="s">
        <v>31</v>
      </c>
      <c r="H55" s="17">
        <v>98527</v>
      </c>
      <c r="I55" s="17">
        <v>98527</v>
      </c>
      <c r="J55" s="47"/>
      <c r="K55" s="51">
        <f t="shared" si="1"/>
        <v>0</v>
      </c>
    </row>
    <row r="56" spans="1:11" ht="80.099999999999994" customHeight="1" x14ac:dyDescent="0.2">
      <c r="A56" s="9" t="s">
        <v>52</v>
      </c>
      <c r="B56" s="3" t="s">
        <v>19</v>
      </c>
      <c r="C56" s="14" t="s">
        <v>12</v>
      </c>
      <c r="D56" s="3" t="s">
        <v>37</v>
      </c>
      <c r="E56" s="3" t="s">
        <v>23</v>
      </c>
      <c r="F56" s="3" t="s">
        <v>53</v>
      </c>
      <c r="G56" s="10" t="s">
        <v>0</v>
      </c>
      <c r="H56" s="11">
        <f>H57</f>
        <v>1658100</v>
      </c>
      <c r="I56" s="38">
        <f t="shared" ref="I56:J56" si="11">I57</f>
        <v>1658100</v>
      </c>
      <c r="J56" s="46">
        <f t="shared" si="11"/>
        <v>927262.77</v>
      </c>
      <c r="K56" s="51">
        <f t="shared" si="1"/>
        <v>0.55923211507146731</v>
      </c>
    </row>
    <row r="57" spans="1:11" ht="127.9" customHeight="1" x14ac:dyDescent="0.2">
      <c r="A57" s="9" t="s">
        <v>40</v>
      </c>
      <c r="B57" s="3" t="s">
        <v>19</v>
      </c>
      <c r="C57" s="14" t="s">
        <v>12</v>
      </c>
      <c r="D57" s="3" t="s">
        <v>37</v>
      </c>
      <c r="E57" s="3" t="s">
        <v>23</v>
      </c>
      <c r="F57" s="3" t="s">
        <v>53</v>
      </c>
      <c r="G57" s="3" t="s">
        <v>41</v>
      </c>
      <c r="H57" s="17">
        <v>1658100</v>
      </c>
      <c r="I57" s="39">
        <v>1658100</v>
      </c>
      <c r="J57" s="47">
        <v>927262.77</v>
      </c>
      <c r="K57" s="51">
        <f t="shared" si="1"/>
        <v>0.55923211507146731</v>
      </c>
    </row>
    <row r="58" spans="1:11" ht="48.95" customHeight="1" x14ac:dyDescent="0.2">
      <c r="A58" s="9" t="s">
        <v>42</v>
      </c>
      <c r="B58" s="3" t="s">
        <v>19</v>
      </c>
      <c r="C58" s="14" t="s">
        <v>12</v>
      </c>
      <c r="D58" s="3" t="s">
        <v>37</v>
      </c>
      <c r="E58" s="3" t="s">
        <v>23</v>
      </c>
      <c r="F58" s="3" t="s">
        <v>53</v>
      </c>
      <c r="G58" s="3" t="s">
        <v>43</v>
      </c>
      <c r="H58" s="17">
        <v>1658100</v>
      </c>
      <c r="I58" s="39">
        <v>1658100</v>
      </c>
      <c r="J58" s="47">
        <v>927262.77</v>
      </c>
      <c r="K58" s="51">
        <f t="shared" si="1"/>
        <v>0.55923211507146731</v>
      </c>
    </row>
    <row r="59" spans="1:11" ht="48.95" customHeight="1" x14ac:dyDescent="0.2">
      <c r="A59" s="9" t="s">
        <v>54</v>
      </c>
      <c r="B59" s="3" t="s">
        <v>19</v>
      </c>
      <c r="C59" s="14" t="s">
        <v>12</v>
      </c>
      <c r="D59" s="3" t="s">
        <v>37</v>
      </c>
      <c r="E59" s="3" t="s">
        <v>23</v>
      </c>
      <c r="F59" s="3" t="s">
        <v>55</v>
      </c>
      <c r="G59" s="10" t="s">
        <v>0</v>
      </c>
      <c r="H59" s="11">
        <f>H60+H62+H64</f>
        <v>25218200</v>
      </c>
      <c r="I59" s="38">
        <f>I60+I62+I64</f>
        <v>26409237</v>
      </c>
      <c r="J59" s="38">
        <f>J60+J62+J64</f>
        <v>12737619.640000001</v>
      </c>
      <c r="K59" s="51">
        <f t="shared" si="1"/>
        <v>0.48231683634025474</v>
      </c>
    </row>
    <row r="60" spans="1:11" ht="127.9" customHeight="1" x14ac:dyDescent="0.2">
      <c r="A60" s="9" t="s">
        <v>40</v>
      </c>
      <c r="B60" s="3" t="s">
        <v>19</v>
      </c>
      <c r="C60" s="14" t="s">
        <v>12</v>
      </c>
      <c r="D60" s="3" t="s">
        <v>37</v>
      </c>
      <c r="E60" s="3" t="s">
        <v>23</v>
      </c>
      <c r="F60" s="3" t="s">
        <v>55</v>
      </c>
      <c r="G60" s="3" t="s">
        <v>41</v>
      </c>
      <c r="H60" s="17">
        <v>20908000</v>
      </c>
      <c r="I60" s="39">
        <v>20908000</v>
      </c>
      <c r="J60" s="47">
        <v>10140420.42</v>
      </c>
      <c r="K60" s="51">
        <f t="shared" si="1"/>
        <v>0.48500193323129903</v>
      </c>
    </row>
    <row r="61" spans="1:11" ht="48.95" customHeight="1" x14ac:dyDescent="0.2">
      <c r="A61" s="9" t="s">
        <v>42</v>
      </c>
      <c r="B61" s="3" t="s">
        <v>19</v>
      </c>
      <c r="C61" s="14" t="s">
        <v>12</v>
      </c>
      <c r="D61" s="3" t="s">
        <v>37</v>
      </c>
      <c r="E61" s="3" t="s">
        <v>23</v>
      </c>
      <c r="F61" s="3" t="s">
        <v>55</v>
      </c>
      <c r="G61" s="3" t="s">
        <v>43</v>
      </c>
      <c r="H61" s="17">
        <v>20908000</v>
      </c>
      <c r="I61" s="39">
        <v>20908000</v>
      </c>
      <c r="J61" s="47">
        <v>10140420.42</v>
      </c>
      <c r="K61" s="51">
        <f t="shared" si="1"/>
        <v>0.48500193323129903</v>
      </c>
    </row>
    <row r="62" spans="1:11" ht="48.95" customHeight="1" x14ac:dyDescent="0.2">
      <c r="A62" s="9" t="s">
        <v>28</v>
      </c>
      <c r="B62" s="3" t="s">
        <v>19</v>
      </c>
      <c r="C62" s="14" t="s">
        <v>12</v>
      </c>
      <c r="D62" s="3" t="s">
        <v>37</v>
      </c>
      <c r="E62" s="3" t="s">
        <v>23</v>
      </c>
      <c r="F62" s="3" t="s">
        <v>55</v>
      </c>
      <c r="G62" s="3" t="s">
        <v>29</v>
      </c>
      <c r="H62" s="17">
        <v>4278500</v>
      </c>
      <c r="I62" s="39">
        <v>5469537</v>
      </c>
      <c r="J62" s="47">
        <v>2565499.2200000002</v>
      </c>
      <c r="K62" s="51">
        <f t="shared" si="1"/>
        <v>0.46905235671684831</v>
      </c>
    </row>
    <row r="63" spans="1:11" ht="64.5" customHeight="1" x14ac:dyDescent="0.2">
      <c r="A63" s="9" t="s">
        <v>30</v>
      </c>
      <c r="B63" s="3" t="s">
        <v>19</v>
      </c>
      <c r="C63" s="14" t="s">
        <v>12</v>
      </c>
      <c r="D63" s="3" t="s">
        <v>37</v>
      </c>
      <c r="E63" s="3" t="s">
        <v>23</v>
      </c>
      <c r="F63" s="3" t="s">
        <v>55</v>
      </c>
      <c r="G63" s="3" t="s">
        <v>31</v>
      </c>
      <c r="H63" s="17">
        <v>4278500</v>
      </c>
      <c r="I63" s="39">
        <v>5469537</v>
      </c>
      <c r="J63" s="47">
        <v>2565499.2200000002</v>
      </c>
      <c r="K63" s="51">
        <f t="shared" si="1"/>
        <v>0.46905235671684831</v>
      </c>
    </row>
    <row r="64" spans="1:11" ht="15" customHeight="1" x14ac:dyDescent="0.2">
      <c r="A64" s="9" t="s">
        <v>56</v>
      </c>
      <c r="B64" s="3" t="s">
        <v>19</v>
      </c>
      <c r="C64" s="14" t="s">
        <v>12</v>
      </c>
      <c r="D64" s="3" t="s">
        <v>37</v>
      </c>
      <c r="E64" s="3" t="s">
        <v>23</v>
      </c>
      <c r="F64" s="3" t="s">
        <v>55</v>
      </c>
      <c r="G64" s="3" t="s">
        <v>57</v>
      </c>
      <c r="H64" s="17">
        <f>H65</f>
        <v>31700</v>
      </c>
      <c r="I64" s="39">
        <v>31700</v>
      </c>
      <c r="J64" s="47">
        <f t="shared" ref="J64" si="12">J65</f>
        <v>31700</v>
      </c>
      <c r="K64" s="51">
        <f t="shared" si="1"/>
        <v>1</v>
      </c>
    </row>
    <row r="65" spans="1:11" ht="32.25" customHeight="1" x14ac:dyDescent="0.2">
      <c r="A65" s="9" t="s">
        <v>58</v>
      </c>
      <c r="B65" s="3" t="s">
        <v>19</v>
      </c>
      <c r="C65" s="14" t="s">
        <v>12</v>
      </c>
      <c r="D65" s="3" t="s">
        <v>37</v>
      </c>
      <c r="E65" s="3" t="s">
        <v>23</v>
      </c>
      <c r="F65" s="3" t="s">
        <v>55</v>
      </c>
      <c r="G65" s="3" t="s">
        <v>59</v>
      </c>
      <c r="H65" s="17">
        <v>31700</v>
      </c>
      <c r="I65" s="39">
        <v>31700</v>
      </c>
      <c r="J65" s="47">
        <v>31700</v>
      </c>
      <c r="K65" s="51">
        <f t="shared" si="1"/>
        <v>1</v>
      </c>
    </row>
    <row r="66" spans="1:11" ht="64.5" customHeight="1" x14ac:dyDescent="0.2">
      <c r="A66" s="9" t="s">
        <v>60</v>
      </c>
      <c r="B66" s="3" t="s">
        <v>19</v>
      </c>
      <c r="C66" s="14" t="s">
        <v>12</v>
      </c>
      <c r="D66" s="3" t="s">
        <v>37</v>
      </c>
      <c r="E66" s="3" t="s">
        <v>23</v>
      </c>
      <c r="F66" s="3" t="s">
        <v>61</v>
      </c>
      <c r="G66" s="10" t="s">
        <v>0</v>
      </c>
      <c r="H66" s="11">
        <f>H67</f>
        <v>150000</v>
      </c>
      <c r="I66" s="38">
        <f t="shared" ref="I66:J66" si="13">I67</f>
        <v>150000</v>
      </c>
      <c r="J66" s="46">
        <f t="shared" si="13"/>
        <v>149512.20000000001</v>
      </c>
      <c r="K66" s="51">
        <f t="shared" si="1"/>
        <v>0.99674800000000008</v>
      </c>
    </row>
    <row r="67" spans="1:11" ht="48.95" customHeight="1" x14ac:dyDescent="0.2">
      <c r="A67" s="9" t="s">
        <v>28</v>
      </c>
      <c r="B67" s="3" t="s">
        <v>19</v>
      </c>
      <c r="C67" s="14" t="s">
        <v>12</v>
      </c>
      <c r="D67" s="3" t="s">
        <v>37</v>
      </c>
      <c r="E67" s="3" t="s">
        <v>23</v>
      </c>
      <c r="F67" s="3" t="s">
        <v>61</v>
      </c>
      <c r="G67" s="3" t="s">
        <v>29</v>
      </c>
      <c r="H67" s="11">
        <v>150000</v>
      </c>
      <c r="I67" s="38">
        <v>150000</v>
      </c>
      <c r="J67" s="46">
        <v>149512.20000000001</v>
      </c>
      <c r="K67" s="51">
        <f t="shared" si="1"/>
        <v>0.99674800000000008</v>
      </c>
    </row>
    <row r="68" spans="1:11" ht="64.5" customHeight="1" x14ac:dyDescent="0.2">
      <c r="A68" s="9" t="s">
        <v>30</v>
      </c>
      <c r="B68" s="3" t="s">
        <v>19</v>
      </c>
      <c r="C68" s="14" t="s">
        <v>12</v>
      </c>
      <c r="D68" s="3" t="s">
        <v>37</v>
      </c>
      <c r="E68" s="3" t="s">
        <v>23</v>
      </c>
      <c r="F68" s="3" t="s">
        <v>61</v>
      </c>
      <c r="G68" s="3" t="s">
        <v>31</v>
      </c>
      <c r="H68" s="11">
        <v>150000</v>
      </c>
      <c r="I68" s="38">
        <v>150000</v>
      </c>
      <c r="J68" s="46">
        <v>149512.20000000001</v>
      </c>
      <c r="K68" s="51">
        <f t="shared" si="1"/>
        <v>0.99674800000000008</v>
      </c>
    </row>
    <row r="69" spans="1:11" ht="80.099999999999994" customHeight="1" x14ac:dyDescent="0.2">
      <c r="A69" s="9" t="s">
        <v>62</v>
      </c>
      <c r="B69" s="3" t="s">
        <v>19</v>
      </c>
      <c r="C69" s="14" t="s">
        <v>12</v>
      </c>
      <c r="D69" s="3" t="s">
        <v>37</v>
      </c>
      <c r="E69" s="3" t="s">
        <v>23</v>
      </c>
      <c r="F69" s="3" t="s">
        <v>63</v>
      </c>
      <c r="G69" s="10" t="s">
        <v>0</v>
      </c>
      <c r="H69" s="11">
        <f>H70</f>
        <v>300000</v>
      </c>
      <c r="I69" s="38">
        <f t="shared" ref="I69:J69" si="14">I70</f>
        <v>690586</v>
      </c>
      <c r="J69" s="46">
        <f t="shared" si="14"/>
        <v>340243.35</v>
      </c>
      <c r="K69" s="51">
        <f t="shared" si="1"/>
        <v>0.49268787667285463</v>
      </c>
    </row>
    <row r="70" spans="1:11" ht="48.95" customHeight="1" x14ac:dyDescent="0.2">
      <c r="A70" s="9" t="s">
        <v>28</v>
      </c>
      <c r="B70" s="3" t="s">
        <v>19</v>
      </c>
      <c r="C70" s="14" t="s">
        <v>12</v>
      </c>
      <c r="D70" s="3" t="s">
        <v>37</v>
      </c>
      <c r="E70" s="3" t="s">
        <v>23</v>
      </c>
      <c r="F70" s="3" t="s">
        <v>63</v>
      </c>
      <c r="G70" s="3" t="s">
        <v>29</v>
      </c>
      <c r="H70" s="17">
        <v>300000</v>
      </c>
      <c r="I70" s="38">
        <v>690586</v>
      </c>
      <c r="J70" s="46">
        <v>340243.35</v>
      </c>
      <c r="K70" s="51">
        <f t="shared" si="1"/>
        <v>0.49268787667285463</v>
      </c>
    </row>
    <row r="71" spans="1:11" ht="64.5" customHeight="1" x14ac:dyDescent="0.2">
      <c r="A71" s="9" t="s">
        <v>30</v>
      </c>
      <c r="B71" s="3" t="s">
        <v>19</v>
      </c>
      <c r="C71" s="14" t="s">
        <v>12</v>
      </c>
      <c r="D71" s="3" t="s">
        <v>37</v>
      </c>
      <c r="E71" s="3" t="s">
        <v>23</v>
      </c>
      <c r="F71" s="3" t="s">
        <v>63</v>
      </c>
      <c r="G71" s="3" t="s">
        <v>31</v>
      </c>
      <c r="H71" s="17">
        <v>300000</v>
      </c>
      <c r="I71" s="38">
        <v>690586</v>
      </c>
      <c r="J71" s="46">
        <v>340243.35</v>
      </c>
      <c r="K71" s="51">
        <f t="shared" si="1"/>
        <v>0.49268787667285463</v>
      </c>
    </row>
    <row r="72" spans="1:11" ht="32.25" customHeight="1" x14ac:dyDescent="0.2">
      <c r="A72" s="9" t="s">
        <v>64</v>
      </c>
      <c r="B72" s="3" t="s">
        <v>19</v>
      </c>
      <c r="C72" s="14" t="s">
        <v>12</v>
      </c>
      <c r="D72" s="3" t="s">
        <v>37</v>
      </c>
      <c r="E72" s="3" t="s">
        <v>23</v>
      </c>
      <c r="F72" s="3" t="s">
        <v>65</v>
      </c>
      <c r="G72" s="10" t="s">
        <v>0</v>
      </c>
      <c r="H72" s="11">
        <f>H73</f>
        <v>84000</v>
      </c>
      <c r="I72" s="38">
        <f t="shared" ref="I72" si="15">I73</f>
        <v>84000</v>
      </c>
      <c r="J72" s="38">
        <v>84000</v>
      </c>
      <c r="K72" s="51">
        <f t="shared" si="1"/>
        <v>1</v>
      </c>
    </row>
    <row r="73" spans="1:11" ht="15" customHeight="1" x14ac:dyDescent="0.2">
      <c r="A73" s="9" t="s">
        <v>56</v>
      </c>
      <c r="B73" s="3" t="s">
        <v>19</v>
      </c>
      <c r="C73" s="14" t="s">
        <v>12</v>
      </c>
      <c r="D73" s="3" t="s">
        <v>37</v>
      </c>
      <c r="E73" s="3" t="s">
        <v>23</v>
      </c>
      <c r="F73" s="3" t="s">
        <v>65</v>
      </c>
      <c r="G73" s="3" t="s">
        <v>57</v>
      </c>
      <c r="H73" s="11">
        <v>84000</v>
      </c>
      <c r="I73" s="38">
        <v>84000</v>
      </c>
      <c r="J73" s="46">
        <v>84000</v>
      </c>
      <c r="K73" s="51">
        <f t="shared" si="1"/>
        <v>1</v>
      </c>
    </row>
    <row r="74" spans="1:11" ht="32.25" customHeight="1" x14ac:dyDescent="0.2">
      <c r="A74" s="9" t="s">
        <v>58</v>
      </c>
      <c r="B74" s="3" t="s">
        <v>19</v>
      </c>
      <c r="C74" s="14" t="s">
        <v>12</v>
      </c>
      <c r="D74" s="3" t="s">
        <v>37</v>
      </c>
      <c r="E74" s="3" t="s">
        <v>23</v>
      </c>
      <c r="F74" s="3" t="s">
        <v>65</v>
      </c>
      <c r="G74" s="3" t="s">
        <v>59</v>
      </c>
      <c r="H74" s="11">
        <v>84000</v>
      </c>
      <c r="I74" s="38">
        <v>84000</v>
      </c>
      <c r="J74" s="46">
        <v>84000</v>
      </c>
      <c r="K74" s="51">
        <f t="shared" si="1"/>
        <v>1</v>
      </c>
    </row>
    <row r="75" spans="1:11" ht="55.5" customHeight="1" x14ac:dyDescent="0.2">
      <c r="A75" s="52" t="s">
        <v>280</v>
      </c>
      <c r="B75" s="53" t="s">
        <v>19</v>
      </c>
      <c r="C75" s="53">
        <v>4</v>
      </c>
      <c r="D75" s="53" t="s">
        <v>37</v>
      </c>
      <c r="E75" s="53" t="s">
        <v>23</v>
      </c>
      <c r="F75" s="53" t="s">
        <v>281</v>
      </c>
      <c r="G75" s="54" t="s">
        <v>0</v>
      </c>
      <c r="H75" s="11"/>
      <c r="I75" s="38">
        <f>I76</f>
        <v>150000</v>
      </c>
      <c r="J75" s="46">
        <f>J76</f>
        <v>150000</v>
      </c>
      <c r="K75" s="51">
        <f t="shared" si="1"/>
        <v>1</v>
      </c>
    </row>
    <row r="76" spans="1:11" ht="57" customHeight="1" x14ac:dyDescent="0.2">
      <c r="A76" s="52" t="s">
        <v>28</v>
      </c>
      <c r="B76" s="53" t="s">
        <v>19</v>
      </c>
      <c r="C76" s="53">
        <v>4</v>
      </c>
      <c r="D76" s="53" t="s">
        <v>37</v>
      </c>
      <c r="E76" s="53" t="s">
        <v>23</v>
      </c>
      <c r="F76" s="53" t="s">
        <v>281</v>
      </c>
      <c r="G76" s="53" t="s">
        <v>29</v>
      </c>
      <c r="H76" s="11"/>
      <c r="I76" s="38">
        <v>150000</v>
      </c>
      <c r="J76" s="46">
        <v>150000</v>
      </c>
      <c r="K76" s="51">
        <f t="shared" ref="K76:K77" si="16">J76/I76</f>
        <v>1</v>
      </c>
    </row>
    <row r="77" spans="1:11" ht="51.75" customHeight="1" x14ac:dyDescent="0.2">
      <c r="A77" s="52" t="s">
        <v>30</v>
      </c>
      <c r="B77" s="53" t="s">
        <v>19</v>
      </c>
      <c r="C77" s="53">
        <v>4</v>
      </c>
      <c r="D77" s="53" t="s">
        <v>37</v>
      </c>
      <c r="E77" s="53" t="s">
        <v>23</v>
      </c>
      <c r="F77" s="53" t="s">
        <v>281</v>
      </c>
      <c r="G77" s="53" t="s">
        <v>31</v>
      </c>
      <c r="H77" s="11"/>
      <c r="I77" s="38">
        <v>150000</v>
      </c>
      <c r="J77" s="46">
        <v>150000</v>
      </c>
      <c r="K77" s="51">
        <f t="shared" si="16"/>
        <v>1</v>
      </c>
    </row>
    <row r="78" spans="1:11" ht="96.6" customHeight="1" x14ac:dyDescent="0.2">
      <c r="A78" s="4" t="s">
        <v>66</v>
      </c>
      <c r="B78" s="5" t="s">
        <v>19</v>
      </c>
      <c r="C78" s="14" t="s">
        <v>12</v>
      </c>
      <c r="D78" s="5" t="s">
        <v>67</v>
      </c>
      <c r="E78" s="6" t="s">
        <v>0</v>
      </c>
      <c r="F78" s="6" t="s">
        <v>0</v>
      </c>
      <c r="G78" s="6" t="s">
        <v>0</v>
      </c>
      <c r="H78" s="7">
        <f>H79</f>
        <v>2717</v>
      </c>
      <c r="I78" s="37">
        <f t="shared" ref="I78:J80" si="17">I79</f>
        <v>2717</v>
      </c>
      <c r="J78" s="45">
        <f t="shared" si="17"/>
        <v>2717</v>
      </c>
      <c r="K78" s="51">
        <f t="shared" ref="K78:K150" si="18">J78/I78</f>
        <v>1</v>
      </c>
    </row>
    <row r="79" spans="1:11" ht="32.25" customHeight="1" x14ac:dyDescent="0.2">
      <c r="A79" s="4" t="s">
        <v>20</v>
      </c>
      <c r="B79" s="5" t="s">
        <v>19</v>
      </c>
      <c r="C79" s="14" t="s">
        <v>12</v>
      </c>
      <c r="D79" s="5" t="s">
        <v>67</v>
      </c>
      <c r="E79" s="5" t="s">
        <v>23</v>
      </c>
      <c r="F79" s="8" t="s">
        <v>0</v>
      </c>
      <c r="G79" s="8" t="s">
        <v>0</v>
      </c>
      <c r="H79" s="7">
        <f>H80</f>
        <v>2717</v>
      </c>
      <c r="I79" s="37">
        <f t="shared" si="17"/>
        <v>2717</v>
      </c>
      <c r="J79" s="45">
        <f t="shared" si="17"/>
        <v>2717</v>
      </c>
      <c r="K79" s="51">
        <f t="shared" si="18"/>
        <v>1</v>
      </c>
    </row>
    <row r="80" spans="1:11" ht="112.35" customHeight="1" x14ac:dyDescent="0.2">
      <c r="A80" s="9" t="s">
        <v>68</v>
      </c>
      <c r="B80" s="3" t="s">
        <v>19</v>
      </c>
      <c r="C80" s="14" t="s">
        <v>12</v>
      </c>
      <c r="D80" s="3" t="s">
        <v>67</v>
      </c>
      <c r="E80" s="3" t="s">
        <v>23</v>
      </c>
      <c r="F80" s="3" t="s">
        <v>69</v>
      </c>
      <c r="G80" s="10" t="s">
        <v>0</v>
      </c>
      <c r="H80" s="11">
        <f>H81</f>
        <v>2717</v>
      </c>
      <c r="I80" s="38">
        <f t="shared" si="17"/>
        <v>2717</v>
      </c>
      <c r="J80" s="46">
        <f t="shared" si="17"/>
        <v>2717</v>
      </c>
      <c r="K80" s="51">
        <f t="shared" si="18"/>
        <v>1</v>
      </c>
    </row>
    <row r="81" spans="1:11" ht="48.95" customHeight="1" x14ac:dyDescent="0.2">
      <c r="A81" s="9" t="s">
        <v>28</v>
      </c>
      <c r="B81" s="3" t="s">
        <v>19</v>
      </c>
      <c r="C81" s="14" t="s">
        <v>12</v>
      </c>
      <c r="D81" s="3" t="s">
        <v>67</v>
      </c>
      <c r="E81" s="3" t="s">
        <v>23</v>
      </c>
      <c r="F81" s="3" t="s">
        <v>69</v>
      </c>
      <c r="G81" s="3" t="s">
        <v>29</v>
      </c>
      <c r="H81" s="17">
        <v>2717</v>
      </c>
      <c r="I81" s="39">
        <v>2717</v>
      </c>
      <c r="J81" s="47">
        <v>2717</v>
      </c>
      <c r="K81" s="51">
        <f t="shared" si="18"/>
        <v>1</v>
      </c>
    </row>
    <row r="82" spans="1:11" ht="64.5" customHeight="1" x14ac:dyDescent="0.2">
      <c r="A82" s="9" t="s">
        <v>30</v>
      </c>
      <c r="B82" s="3" t="s">
        <v>19</v>
      </c>
      <c r="C82" s="14" t="s">
        <v>12</v>
      </c>
      <c r="D82" s="3" t="s">
        <v>67</v>
      </c>
      <c r="E82" s="3" t="s">
        <v>23</v>
      </c>
      <c r="F82" s="3" t="s">
        <v>69</v>
      </c>
      <c r="G82" s="3" t="s">
        <v>31</v>
      </c>
      <c r="H82" s="17">
        <v>2717</v>
      </c>
      <c r="I82" s="39">
        <v>2717</v>
      </c>
      <c r="J82" s="47">
        <v>2717</v>
      </c>
      <c r="K82" s="51">
        <f t="shared" si="18"/>
        <v>1</v>
      </c>
    </row>
    <row r="83" spans="1:11" ht="48.95" customHeight="1" x14ac:dyDescent="0.2">
      <c r="A83" s="4" t="s">
        <v>70</v>
      </c>
      <c r="B83" s="5" t="s">
        <v>19</v>
      </c>
      <c r="C83" s="14" t="s">
        <v>12</v>
      </c>
      <c r="D83" s="5" t="s">
        <v>71</v>
      </c>
      <c r="E83" s="6" t="s">
        <v>0</v>
      </c>
      <c r="F83" s="6" t="s">
        <v>0</v>
      </c>
      <c r="G83" s="6" t="s">
        <v>0</v>
      </c>
      <c r="H83" s="7">
        <f>H84</f>
        <v>1307908.8</v>
      </c>
      <c r="I83" s="37">
        <f t="shared" ref="I83:J83" si="19">I84</f>
        <v>1307908.8</v>
      </c>
      <c r="J83" s="45">
        <f t="shared" si="19"/>
        <v>1229608.8</v>
      </c>
      <c r="K83" s="51">
        <f t="shared" si="18"/>
        <v>0.94013344049676861</v>
      </c>
    </row>
    <row r="84" spans="1:11" ht="32.25" customHeight="1" x14ac:dyDescent="0.2">
      <c r="A84" s="4" t="s">
        <v>20</v>
      </c>
      <c r="B84" s="5" t="s">
        <v>19</v>
      </c>
      <c r="C84" s="14" t="s">
        <v>12</v>
      </c>
      <c r="D84" s="5" t="s">
        <v>71</v>
      </c>
      <c r="E84" s="5" t="s">
        <v>23</v>
      </c>
      <c r="F84" s="8" t="s">
        <v>0</v>
      </c>
      <c r="G84" s="8" t="s">
        <v>0</v>
      </c>
      <c r="H84" s="7">
        <f>H85+H88</f>
        <v>1307908.8</v>
      </c>
      <c r="I84" s="37">
        <f t="shared" ref="I84:J84" si="20">I85+I88</f>
        <v>1307908.8</v>
      </c>
      <c r="J84" s="45">
        <f t="shared" si="20"/>
        <v>1229608.8</v>
      </c>
      <c r="K84" s="51">
        <f t="shared" si="18"/>
        <v>0.94013344049676861</v>
      </c>
    </row>
    <row r="85" spans="1:11" ht="96.6" customHeight="1" x14ac:dyDescent="0.2">
      <c r="A85" s="9" t="s">
        <v>72</v>
      </c>
      <c r="B85" s="3" t="s">
        <v>19</v>
      </c>
      <c r="C85" s="14" t="s">
        <v>12</v>
      </c>
      <c r="D85" s="3" t="s">
        <v>71</v>
      </c>
      <c r="E85" s="3" t="s">
        <v>23</v>
      </c>
      <c r="F85" s="3" t="s">
        <v>73</v>
      </c>
      <c r="G85" s="10" t="s">
        <v>0</v>
      </c>
      <c r="H85" s="11">
        <f>H86</f>
        <v>147600</v>
      </c>
      <c r="I85" s="38">
        <f t="shared" ref="I85:J85" si="21">I86</f>
        <v>147600</v>
      </c>
      <c r="J85" s="46">
        <f t="shared" si="21"/>
        <v>69300</v>
      </c>
      <c r="K85" s="51">
        <f t="shared" si="18"/>
        <v>0.46951219512195119</v>
      </c>
    </row>
    <row r="86" spans="1:11" ht="64.5" customHeight="1" x14ac:dyDescent="0.2">
      <c r="A86" s="9" t="s">
        <v>24</v>
      </c>
      <c r="B86" s="3" t="s">
        <v>19</v>
      </c>
      <c r="C86" s="14" t="s">
        <v>12</v>
      </c>
      <c r="D86" s="3" t="s">
        <v>71</v>
      </c>
      <c r="E86" s="3" t="s">
        <v>23</v>
      </c>
      <c r="F86" s="3" t="s">
        <v>73</v>
      </c>
      <c r="G86" s="3" t="s">
        <v>25</v>
      </c>
      <c r="H86" s="11">
        <v>147600</v>
      </c>
      <c r="I86" s="38">
        <v>147600</v>
      </c>
      <c r="J86" s="46">
        <v>69300</v>
      </c>
      <c r="K86" s="51">
        <f t="shared" si="18"/>
        <v>0.46951219512195119</v>
      </c>
    </row>
    <row r="87" spans="1:11" ht="32.25" customHeight="1" x14ac:dyDescent="0.2">
      <c r="A87" s="9" t="s">
        <v>26</v>
      </c>
      <c r="B87" s="3" t="s">
        <v>19</v>
      </c>
      <c r="C87" s="14" t="s">
        <v>12</v>
      </c>
      <c r="D87" s="3" t="s">
        <v>71</v>
      </c>
      <c r="E87" s="3" t="s">
        <v>23</v>
      </c>
      <c r="F87" s="3" t="s">
        <v>73</v>
      </c>
      <c r="G87" s="3" t="s">
        <v>27</v>
      </c>
      <c r="H87" s="11">
        <v>147600</v>
      </c>
      <c r="I87" s="38">
        <v>147600</v>
      </c>
      <c r="J87" s="46">
        <v>69300</v>
      </c>
      <c r="K87" s="51">
        <f t="shared" si="18"/>
        <v>0.46951219512195119</v>
      </c>
    </row>
    <row r="88" spans="1:11" ht="48.95" customHeight="1" x14ac:dyDescent="0.2">
      <c r="A88" s="9" t="s">
        <v>79</v>
      </c>
      <c r="B88" s="3" t="s">
        <v>19</v>
      </c>
      <c r="C88" s="14" t="s">
        <v>12</v>
      </c>
      <c r="D88" s="3" t="s">
        <v>71</v>
      </c>
      <c r="E88" s="3" t="s">
        <v>23</v>
      </c>
      <c r="F88" s="3" t="s">
        <v>74</v>
      </c>
      <c r="G88" s="10" t="s">
        <v>0</v>
      </c>
      <c r="H88" s="11">
        <f>H89</f>
        <v>1160308.8</v>
      </c>
      <c r="I88" s="38">
        <f t="shared" ref="I88:J88" si="22">I89</f>
        <v>1160308.8</v>
      </c>
      <c r="J88" s="46">
        <f t="shared" si="22"/>
        <v>1160308.8</v>
      </c>
      <c r="K88" s="51">
        <f t="shared" si="18"/>
        <v>1</v>
      </c>
    </row>
    <row r="89" spans="1:11" ht="32.25" customHeight="1" x14ac:dyDescent="0.2">
      <c r="A89" s="9" t="s">
        <v>75</v>
      </c>
      <c r="B89" s="3" t="s">
        <v>19</v>
      </c>
      <c r="C89" s="14" t="s">
        <v>12</v>
      </c>
      <c r="D89" s="3" t="s">
        <v>71</v>
      </c>
      <c r="E89" s="3" t="s">
        <v>23</v>
      </c>
      <c r="F89" s="3" t="s">
        <v>74</v>
      </c>
      <c r="G89" s="3" t="s">
        <v>76</v>
      </c>
      <c r="H89" s="17">
        <v>1160308.8</v>
      </c>
      <c r="I89" s="17">
        <v>1160308.8</v>
      </c>
      <c r="J89" s="17">
        <v>1160308.8</v>
      </c>
      <c r="K89" s="51">
        <f t="shared" si="18"/>
        <v>1</v>
      </c>
    </row>
    <row r="90" spans="1:11" ht="48.95" customHeight="1" x14ac:dyDescent="0.2">
      <c r="A90" s="9" t="s">
        <v>77</v>
      </c>
      <c r="B90" s="3" t="s">
        <v>19</v>
      </c>
      <c r="C90" s="14" t="s">
        <v>12</v>
      </c>
      <c r="D90" s="3" t="s">
        <v>71</v>
      </c>
      <c r="E90" s="3" t="s">
        <v>23</v>
      </c>
      <c r="F90" s="3" t="s">
        <v>74</v>
      </c>
      <c r="G90" s="3" t="s">
        <v>78</v>
      </c>
      <c r="H90" s="17">
        <v>1160308.8</v>
      </c>
      <c r="I90" s="17">
        <v>1160308.8</v>
      </c>
      <c r="J90" s="17">
        <v>1160308.8</v>
      </c>
      <c r="K90" s="51">
        <f t="shared" si="18"/>
        <v>1</v>
      </c>
    </row>
    <row r="91" spans="1:11" ht="80.099999999999994" customHeight="1" x14ac:dyDescent="0.2">
      <c r="A91" s="4" t="s">
        <v>80</v>
      </c>
      <c r="B91" s="5" t="s">
        <v>19</v>
      </c>
      <c r="C91" s="14" t="s">
        <v>12</v>
      </c>
      <c r="D91" s="5" t="s">
        <v>81</v>
      </c>
      <c r="E91" s="6" t="s">
        <v>0</v>
      </c>
      <c r="F91" s="6" t="s">
        <v>0</v>
      </c>
      <c r="G91" s="6" t="s">
        <v>0</v>
      </c>
      <c r="H91" s="7">
        <f>H92</f>
        <v>3970000</v>
      </c>
      <c r="I91" s="37">
        <f t="shared" ref="I91:J91" si="23">I92</f>
        <v>4209920</v>
      </c>
      <c r="J91" s="45">
        <f t="shared" si="23"/>
        <v>1881910.25</v>
      </c>
      <c r="K91" s="51">
        <f t="shared" si="18"/>
        <v>0.44701805497491637</v>
      </c>
    </row>
    <row r="92" spans="1:11" ht="32.25" customHeight="1" x14ac:dyDescent="0.2">
      <c r="A92" s="4" t="s">
        <v>20</v>
      </c>
      <c r="B92" s="5" t="s">
        <v>19</v>
      </c>
      <c r="C92" s="14" t="s">
        <v>12</v>
      </c>
      <c r="D92" s="5" t="s">
        <v>81</v>
      </c>
      <c r="E92" s="5" t="s">
        <v>23</v>
      </c>
      <c r="F92" s="8" t="s">
        <v>0</v>
      </c>
      <c r="G92" s="8" t="s">
        <v>0</v>
      </c>
      <c r="H92" s="7">
        <f>H93+H101</f>
        <v>3970000</v>
      </c>
      <c r="I92" s="37">
        <f t="shared" ref="I92:J92" si="24">I93+I101</f>
        <v>4209920</v>
      </c>
      <c r="J92" s="45">
        <f t="shared" si="24"/>
        <v>1881910.25</v>
      </c>
      <c r="K92" s="51">
        <f t="shared" si="18"/>
        <v>0.44701805497491637</v>
      </c>
    </row>
    <row r="93" spans="1:11" ht="27" customHeight="1" x14ac:dyDescent="0.2">
      <c r="A93" s="9" t="s">
        <v>82</v>
      </c>
      <c r="B93" s="3" t="s">
        <v>19</v>
      </c>
      <c r="C93" s="14" t="s">
        <v>12</v>
      </c>
      <c r="D93" s="3" t="s">
        <v>81</v>
      </c>
      <c r="E93" s="3" t="s">
        <v>23</v>
      </c>
      <c r="F93" s="3" t="s">
        <v>83</v>
      </c>
      <c r="G93" s="10" t="s">
        <v>0</v>
      </c>
      <c r="H93" s="11">
        <f>H94+H96</f>
        <v>3920000</v>
      </c>
      <c r="I93" s="38">
        <f>I94+I96+I98</f>
        <v>4159920</v>
      </c>
      <c r="J93" s="38">
        <f>J94+J96+J98</f>
        <v>1863910.25</v>
      </c>
      <c r="K93" s="51">
        <f t="shared" si="18"/>
        <v>0.44806396517240715</v>
      </c>
    </row>
    <row r="94" spans="1:11" ht="127.9" customHeight="1" x14ac:dyDescent="0.2">
      <c r="A94" s="9" t="s">
        <v>40</v>
      </c>
      <c r="B94" s="3" t="s">
        <v>19</v>
      </c>
      <c r="C94" s="14" t="s">
        <v>12</v>
      </c>
      <c r="D94" s="3" t="s">
        <v>81</v>
      </c>
      <c r="E94" s="3" t="s">
        <v>23</v>
      </c>
      <c r="F94" s="3" t="s">
        <v>83</v>
      </c>
      <c r="G94" s="3" t="s">
        <v>41</v>
      </c>
      <c r="H94" s="17">
        <v>2830000</v>
      </c>
      <c r="I94" s="39">
        <v>2830000</v>
      </c>
      <c r="J94" s="47">
        <v>1343700.25</v>
      </c>
      <c r="K94" s="51">
        <f t="shared" si="18"/>
        <v>0.47480574204946996</v>
      </c>
    </row>
    <row r="95" spans="1:11" ht="32.25" customHeight="1" x14ac:dyDescent="0.2">
      <c r="A95" s="9" t="s">
        <v>84</v>
      </c>
      <c r="B95" s="3" t="s">
        <v>19</v>
      </c>
      <c r="C95" s="14" t="s">
        <v>12</v>
      </c>
      <c r="D95" s="3" t="s">
        <v>81</v>
      </c>
      <c r="E95" s="3" t="s">
        <v>23</v>
      </c>
      <c r="F95" s="3" t="s">
        <v>83</v>
      </c>
      <c r="G95" s="3" t="s">
        <v>85</v>
      </c>
      <c r="H95" s="17">
        <v>2830000</v>
      </c>
      <c r="I95" s="39">
        <v>2830000</v>
      </c>
      <c r="J95" s="47">
        <v>1343700.25</v>
      </c>
      <c r="K95" s="51">
        <f t="shared" si="18"/>
        <v>0.47480574204946996</v>
      </c>
    </row>
    <row r="96" spans="1:11" ht="48.95" customHeight="1" x14ac:dyDescent="0.2">
      <c r="A96" s="9" t="s">
        <v>28</v>
      </c>
      <c r="B96" s="3" t="s">
        <v>19</v>
      </c>
      <c r="C96" s="14" t="s">
        <v>12</v>
      </c>
      <c r="D96" s="3" t="s">
        <v>81</v>
      </c>
      <c r="E96" s="3" t="s">
        <v>23</v>
      </c>
      <c r="F96" s="3" t="s">
        <v>83</v>
      </c>
      <c r="G96" s="3" t="s">
        <v>29</v>
      </c>
      <c r="H96" s="17">
        <v>1090000</v>
      </c>
      <c r="I96" s="39">
        <v>1323080</v>
      </c>
      <c r="J96" s="47">
        <v>520210</v>
      </c>
      <c r="K96" s="51">
        <f t="shared" si="18"/>
        <v>0.39318106236962241</v>
      </c>
    </row>
    <row r="97" spans="1:11" ht="64.5" customHeight="1" x14ac:dyDescent="0.2">
      <c r="A97" s="9" t="s">
        <v>30</v>
      </c>
      <c r="B97" s="3" t="s">
        <v>19</v>
      </c>
      <c r="C97" s="14" t="s">
        <v>12</v>
      </c>
      <c r="D97" s="3" t="s">
        <v>81</v>
      </c>
      <c r="E97" s="3" t="s">
        <v>23</v>
      </c>
      <c r="F97" s="3" t="s">
        <v>83</v>
      </c>
      <c r="G97" s="3" t="s">
        <v>31</v>
      </c>
      <c r="H97" s="17">
        <v>1090000</v>
      </c>
      <c r="I97" s="39">
        <v>1323080</v>
      </c>
      <c r="J97" s="47">
        <v>520210</v>
      </c>
      <c r="K97" s="51">
        <f t="shared" si="18"/>
        <v>0.39318106236962241</v>
      </c>
    </row>
    <row r="98" spans="1:11" ht="41.25" customHeight="1" x14ac:dyDescent="0.2">
      <c r="A98" s="28" t="s">
        <v>56</v>
      </c>
      <c r="B98" s="3" t="s">
        <v>19</v>
      </c>
      <c r="C98" s="14" t="s">
        <v>12</v>
      </c>
      <c r="D98" s="3" t="s">
        <v>81</v>
      </c>
      <c r="E98" s="3" t="s">
        <v>23</v>
      </c>
      <c r="F98" s="3" t="s">
        <v>83</v>
      </c>
      <c r="G98" s="3">
        <v>800</v>
      </c>
      <c r="H98" s="17"/>
      <c r="I98" s="39">
        <f>I99+I100</f>
        <v>6840</v>
      </c>
      <c r="J98" s="47"/>
      <c r="K98" s="51"/>
    </row>
    <row r="99" spans="1:11" ht="60" customHeight="1" x14ac:dyDescent="0.2">
      <c r="A99" s="28" t="s">
        <v>291</v>
      </c>
      <c r="B99" s="3" t="s">
        <v>19</v>
      </c>
      <c r="C99" s="14" t="s">
        <v>12</v>
      </c>
      <c r="D99" s="3" t="s">
        <v>81</v>
      </c>
      <c r="E99" s="3" t="s">
        <v>23</v>
      </c>
      <c r="F99" s="3" t="s">
        <v>83</v>
      </c>
      <c r="G99" s="3">
        <v>830</v>
      </c>
      <c r="H99" s="17"/>
      <c r="I99" s="39">
        <v>1945.2</v>
      </c>
      <c r="J99" s="47"/>
      <c r="K99" s="51"/>
    </row>
    <row r="100" spans="1:11" ht="39" customHeight="1" x14ac:dyDescent="0.2">
      <c r="A100" s="28" t="s">
        <v>58</v>
      </c>
      <c r="B100" s="3" t="s">
        <v>19</v>
      </c>
      <c r="C100" s="14" t="s">
        <v>12</v>
      </c>
      <c r="D100" s="3" t="s">
        <v>81</v>
      </c>
      <c r="E100" s="3" t="s">
        <v>23</v>
      </c>
      <c r="F100" s="3" t="s">
        <v>83</v>
      </c>
      <c r="G100" s="3">
        <v>850</v>
      </c>
      <c r="H100" s="17"/>
      <c r="I100" s="39">
        <v>4894.8</v>
      </c>
      <c r="J100" s="47"/>
      <c r="K100" s="51"/>
    </row>
    <row r="101" spans="1:11" ht="80.099999999999994" customHeight="1" x14ac:dyDescent="0.2">
      <c r="A101" s="9" t="s">
        <v>86</v>
      </c>
      <c r="B101" s="3" t="s">
        <v>19</v>
      </c>
      <c r="C101" s="14" t="s">
        <v>12</v>
      </c>
      <c r="D101" s="3" t="s">
        <v>81</v>
      </c>
      <c r="E101" s="3" t="s">
        <v>23</v>
      </c>
      <c r="F101" s="3" t="s">
        <v>87</v>
      </c>
      <c r="G101" s="10" t="s">
        <v>0</v>
      </c>
      <c r="H101" s="11">
        <f>H102</f>
        <v>50000</v>
      </c>
      <c r="I101" s="38">
        <f t="shared" ref="I101:J101" si="25">I102</f>
        <v>50000</v>
      </c>
      <c r="J101" s="46">
        <f t="shared" si="25"/>
        <v>18000</v>
      </c>
      <c r="K101" s="51">
        <f t="shared" si="18"/>
        <v>0.36</v>
      </c>
    </row>
    <row r="102" spans="1:11" ht="48.95" customHeight="1" x14ac:dyDescent="0.2">
      <c r="A102" s="9" t="s">
        <v>28</v>
      </c>
      <c r="B102" s="3" t="s">
        <v>19</v>
      </c>
      <c r="C102" s="14" t="s">
        <v>12</v>
      </c>
      <c r="D102" s="3" t="s">
        <v>81</v>
      </c>
      <c r="E102" s="3" t="s">
        <v>23</v>
      </c>
      <c r="F102" s="3" t="s">
        <v>87</v>
      </c>
      <c r="G102" s="3" t="s">
        <v>29</v>
      </c>
      <c r="H102" s="11">
        <v>50000</v>
      </c>
      <c r="I102" s="38">
        <v>50000</v>
      </c>
      <c r="J102" s="46">
        <v>18000</v>
      </c>
      <c r="K102" s="51">
        <f t="shared" si="18"/>
        <v>0.36</v>
      </c>
    </row>
    <row r="103" spans="1:11" ht="64.5" customHeight="1" x14ac:dyDescent="0.2">
      <c r="A103" s="9" t="s">
        <v>30</v>
      </c>
      <c r="B103" s="3" t="s">
        <v>19</v>
      </c>
      <c r="C103" s="14" t="s">
        <v>12</v>
      </c>
      <c r="D103" s="3" t="s">
        <v>81</v>
      </c>
      <c r="E103" s="3" t="s">
        <v>23</v>
      </c>
      <c r="F103" s="3" t="s">
        <v>87</v>
      </c>
      <c r="G103" s="3" t="s">
        <v>31</v>
      </c>
      <c r="H103" s="11">
        <v>50000</v>
      </c>
      <c r="I103" s="38">
        <v>50000</v>
      </c>
      <c r="J103" s="46">
        <v>18000</v>
      </c>
      <c r="K103" s="51">
        <f t="shared" si="18"/>
        <v>0.36</v>
      </c>
    </row>
    <row r="104" spans="1:11" ht="64.5" customHeight="1" x14ac:dyDescent="0.2">
      <c r="A104" s="4" t="s">
        <v>88</v>
      </c>
      <c r="B104" s="5" t="s">
        <v>19</v>
      </c>
      <c r="C104" s="14" t="s">
        <v>12</v>
      </c>
      <c r="D104" s="5" t="s">
        <v>89</v>
      </c>
      <c r="E104" s="6" t="s">
        <v>0</v>
      </c>
      <c r="F104" s="6" t="s">
        <v>0</v>
      </c>
      <c r="G104" s="6" t="s">
        <v>0</v>
      </c>
      <c r="H104" s="7">
        <f>H105</f>
        <v>2298968</v>
      </c>
      <c r="I104" s="37">
        <f t="shared" ref="I104:J105" si="26">I105</f>
        <v>2298968</v>
      </c>
      <c r="J104" s="45">
        <f t="shared" si="26"/>
        <v>1128028.6000000001</v>
      </c>
      <c r="K104" s="51">
        <f t="shared" si="18"/>
        <v>0.49066737771034658</v>
      </c>
    </row>
    <row r="105" spans="1:11" ht="32.25" customHeight="1" x14ac:dyDescent="0.2">
      <c r="A105" s="4" t="s">
        <v>20</v>
      </c>
      <c r="B105" s="5" t="s">
        <v>19</v>
      </c>
      <c r="C105" s="14" t="s">
        <v>12</v>
      </c>
      <c r="D105" s="5" t="s">
        <v>89</v>
      </c>
      <c r="E105" s="5" t="s">
        <v>23</v>
      </c>
      <c r="F105" s="8" t="s">
        <v>0</v>
      </c>
      <c r="G105" s="8" t="s">
        <v>0</v>
      </c>
      <c r="H105" s="7">
        <f>H106</f>
        <v>2298968</v>
      </c>
      <c r="I105" s="37">
        <f t="shared" si="26"/>
        <v>2298968</v>
      </c>
      <c r="J105" s="45">
        <f t="shared" si="26"/>
        <v>1128028.6000000001</v>
      </c>
      <c r="K105" s="51">
        <f t="shared" si="18"/>
        <v>0.49066737771034658</v>
      </c>
    </row>
    <row r="106" spans="1:11" ht="48.95" customHeight="1" x14ac:dyDescent="0.2">
      <c r="A106" s="9" t="s">
        <v>90</v>
      </c>
      <c r="B106" s="3" t="s">
        <v>19</v>
      </c>
      <c r="C106" s="14" t="s">
        <v>12</v>
      </c>
      <c r="D106" s="3" t="s">
        <v>89</v>
      </c>
      <c r="E106" s="3" t="s">
        <v>23</v>
      </c>
      <c r="F106" s="3" t="s">
        <v>91</v>
      </c>
      <c r="G106" s="10" t="s">
        <v>0</v>
      </c>
      <c r="H106" s="11">
        <f>H107+H109+H111</f>
        <v>2298968</v>
      </c>
      <c r="I106" s="38">
        <f t="shared" ref="I106:J106" si="27">I107+I109+I111</f>
        <v>2298968</v>
      </c>
      <c r="J106" s="46">
        <f t="shared" si="27"/>
        <v>1128028.6000000001</v>
      </c>
      <c r="K106" s="51">
        <f t="shared" si="18"/>
        <v>0.49066737771034658</v>
      </c>
    </row>
    <row r="107" spans="1:11" ht="127.9" customHeight="1" x14ac:dyDescent="0.2">
      <c r="A107" s="9" t="s">
        <v>40</v>
      </c>
      <c r="B107" s="3" t="s">
        <v>19</v>
      </c>
      <c r="C107" s="14" t="s">
        <v>12</v>
      </c>
      <c r="D107" s="3" t="s">
        <v>89</v>
      </c>
      <c r="E107" s="3" t="s">
        <v>23</v>
      </c>
      <c r="F107" s="3" t="s">
        <v>91</v>
      </c>
      <c r="G107" s="3" t="s">
        <v>41</v>
      </c>
      <c r="H107" s="17">
        <v>512980</v>
      </c>
      <c r="I107" s="39">
        <v>512980</v>
      </c>
      <c r="J107" s="47">
        <v>255264.3</v>
      </c>
      <c r="K107" s="51">
        <f t="shared" si="18"/>
        <v>0.49761062809466255</v>
      </c>
    </row>
    <row r="108" spans="1:11" ht="48.95" customHeight="1" x14ac:dyDescent="0.2">
      <c r="A108" s="9" t="s">
        <v>42</v>
      </c>
      <c r="B108" s="3" t="s">
        <v>19</v>
      </c>
      <c r="C108" s="14" t="s">
        <v>12</v>
      </c>
      <c r="D108" s="3" t="s">
        <v>89</v>
      </c>
      <c r="E108" s="3" t="s">
        <v>23</v>
      </c>
      <c r="F108" s="3" t="s">
        <v>91</v>
      </c>
      <c r="G108" s="3" t="s">
        <v>43</v>
      </c>
      <c r="H108" s="17">
        <v>512980</v>
      </c>
      <c r="I108" s="39">
        <v>512980</v>
      </c>
      <c r="J108" s="47">
        <v>255264.3</v>
      </c>
      <c r="K108" s="51">
        <f t="shared" si="18"/>
        <v>0.49761062809466255</v>
      </c>
    </row>
    <row r="109" spans="1:11" ht="48.95" customHeight="1" x14ac:dyDescent="0.2">
      <c r="A109" s="9" t="s">
        <v>28</v>
      </c>
      <c r="B109" s="3" t="s">
        <v>19</v>
      </c>
      <c r="C109" s="14" t="s">
        <v>12</v>
      </c>
      <c r="D109" s="3" t="s">
        <v>89</v>
      </c>
      <c r="E109" s="3" t="s">
        <v>23</v>
      </c>
      <c r="F109" s="3" t="s">
        <v>91</v>
      </c>
      <c r="G109" s="3" t="s">
        <v>29</v>
      </c>
      <c r="H109" s="17">
        <v>61754</v>
      </c>
      <c r="I109" s="39">
        <v>61754</v>
      </c>
      <c r="J109" s="47">
        <v>30000</v>
      </c>
      <c r="K109" s="51">
        <f t="shared" si="18"/>
        <v>0.48579849078602194</v>
      </c>
    </row>
    <row r="110" spans="1:11" ht="64.5" customHeight="1" x14ac:dyDescent="0.2">
      <c r="A110" s="9" t="s">
        <v>30</v>
      </c>
      <c r="B110" s="3" t="s">
        <v>19</v>
      </c>
      <c r="C110" s="14" t="s">
        <v>12</v>
      </c>
      <c r="D110" s="3" t="s">
        <v>89</v>
      </c>
      <c r="E110" s="3" t="s">
        <v>23</v>
      </c>
      <c r="F110" s="3" t="s">
        <v>91</v>
      </c>
      <c r="G110" s="3" t="s">
        <v>31</v>
      </c>
      <c r="H110" s="17">
        <v>61754</v>
      </c>
      <c r="I110" s="39">
        <v>61754</v>
      </c>
      <c r="J110" s="47">
        <v>30000</v>
      </c>
      <c r="K110" s="51">
        <f t="shared" si="18"/>
        <v>0.48579849078602194</v>
      </c>
    </row>
    <row r="111" spans="1:11" ht="15" customHeight="1" x14ac:dyDescent="0.2">
      <c r="A111" s="9" t="s">
        <v>92</v>
      </c>
      <c r="B111" s="3" t="s">
        <v>19</v>
      </c>
      <c r="C111" s="14" t="s">
        <v>12</v>
      </c>
      <c r="D111" s="3" t="s">
        <v>89</v>
      </c>
      <c r="E111" s="3" t="s">
        <v>23</v>
      </c>
      <c r="F111" s="3" t="s">
        <v>91</v>
      </c>
      <c r="G111" s="3" t="s">
        <v>93</v>
      </c>
      <c r="H111" s="17">
        <v>1724234</v>
      </c>
      <c r="I111" s="39">
        <v>1724234</v>
      </c>
      <c r="J111" s="47">
        <v>842764.3</v>
      </c>
      <c r="K111" s="51">
        <f t="shared" si="18"/>
        <v>0.48877605939797036</v>
      </c>
    </row>
    <row r="112" spans="1:11" ht="15" customHeight="1" x14ac:dyDescent="0.2">
      <c r="A112" s="9" t="s">
        <v>94</v>
      </c>
      <c r="B112" s="3" t="s">
        <v>19</v>
      </c>
      <c r="C112" s="14" t="s">
        <v>12</v>
      </c>
      <c r="D112" s="3" t="s">
        <v>89</v>
      </c>
      <c r="E112" s="3" t="s">
        <v>23</v>
      </c>
      <c r="F112" s="3" t="s">
        <v>91</v>
      </c>
      <c r="G112" s="3" t="s">
        <v>95</v>
      </c>
      <c r="H112" s="17">
        <v>1724234</v>
      </c>
      <c r="I112" s="39">
        <v>1724234</v>
      </c>
      <c r="J112" s="47">
        <v>842764.3</v>
      </c>
      <c r="K112" s="51">
        <f t="shared" si="18"/>
        <v>0.48877605939797036</v>
      </c>
    </row>
    <row r="113" spans="1:11" ht="32.25" customHeight="1" x14ac:dyDescent="0.2">
      <c r="A113" s="4" t="s">
        <v>96</v>
      </c>
      <c r="B113" s="5" t="s">
        <v>19</v>
      </c>
      <c r="C113" s="14" t="s">
        <v>12</v>
      </c>
      <c r="D113" s="5" t="s">
        <v>97</v>
      </c>
      <c r="E113" s="6" t="s">
        <v>0</v>
      </c>
      <c r="F113" s="6" t="s">
        <v>0</v>
      </c>
      <c r="G113" s="6" t="s">
        <v>0</v>
      </c>
      <c r="H113" s="7">
        <f>H114</f>
        <v>100000</v>
      </c>
      <c r="I113" s="37">
        <f t="shared" ref="I113:J115" si="28">I114</f>
        <v>1781268.99</v>
      </c>
      <c r="J113" s="45">
        <f t="shared" si="28"/>
        <v>143607.65</v>
      </c>
      <c r="K113" s="51">
        <f t="shared" si="18"/>
        <v>8.0620979091989911E-2</v>
      </c>
    </row>
    <row r="114" spans="1:11" ht="32.25" customHeight="1" x14ac:dyDescent="0.2">
      <c r="A114" s="4" t="s">
        <v>20</v>
      </c>
      <c r="B114" s="5" t="s">
        <v>19</v>
      </c>
      <c r="C114" s="14" t="s">
        <v>12</v>
      </c>
      <c r="D114" s="5" t="s">
        <v>97</v>
      </c>
      <c r="E114" s="5" t="s">
        <v>23</v>
      </c>
      <c r="F114" s="8" t="s">
        <v>0</v>
      </c>
      <c r="G114" s="8" t="s">
        <v>0</v>
      </c>
      <c r="H114" s="7">
        <f>H115</f>
        <v>100000</v>
      </c>
      <c r="I114" s="37">
        <f>I115+I118</f>
        <v>1781268.99</v>
      </c>
      <c r="J114" s="37">
        <f>J115+J118</f>
        <v>143607.65</v>
      </c>
      <c r="K114" s="51">
        <f t="shared" si="18"/>
        <v>8.0620979091989911E-2</v>
      </c>
    </row>
    <row r="115" spans="1:11" ht="32.25" customHeight="1" x14ac:dyDescent="0.2">
      <c r="A115" s="9" t="s">
        <v>98</v>
      </c>
      <c r="B115" s="3" t="s">
        <v>19</v>
      </c>
      <c r="C115" s="14" t="s">
        <v>12</v>
      </c>
      <c r="D115" s="3" t="s">
        <v>97</v>
      </c>
      <c r="E115" s="3" t="s">
        <v>23</v>
      </c>
      <c r="F115" s="3" t="s">
        <v>99</v>
      </c>
      <c r="G115" s="10" t="s">
        <v>0</v>
      </c>
      <c r="H115" s="11">
        <f>H116</f>
        <v>100000</v>
      </c>
      <c r="I115" s="38">
        <f t="shared" si="28"/>
        <v>99999.99</v>
      </c>
      <c r="J115" s="46">
        <f t="shared" si="28"/>
        <v>72330.31</v>
      </c>
      <c r="K115" s="51">
        <f t="shared" si="18"/>
        <v>0.72330317233031716</v>
      </c>
    </row>
    <row r="116" spans="1:11" ht="48.95" customHeight="1" x14ac:dyDescent="0.2">
      <c r="A116" s="9" t="s">
        <v>28</v>
      </c>
      <c r="B116" s="3" t="s">
        <v>19</v>
      </c>
      <c r="C116" s="14" t="s">
        <v>12</v>
      </c>
      <c r="D116" s="3" t="s">
        <v>97</v>
      </c>
      <c r="E116" s="3" t="s">
        <v>23</v>
      </c>
      <c r="F116" s="3" t="s">
        <v>99</v>
      </c>
      <c r="G116" s="3" t="s">
        <v>29</v>
      </c>
      <c r="H116" s="11">
        <v>100000</v>
      </c>
      <c r="I116" s="38">
        <v>99999.99</v>
      </c>
      <c r="J116" s="46">
        <v>72330.31</v>
      </c>
      <c r="K116" s="51">
        <f t="shared" si="18"/>
        <v>0.72330317233031716</v>
      </c>
    </row>
    <row r="117" spans="1:11" ht="64.5" customHeight="1" x14ac:dyDescent="0.2">
      <c r="A117" s="9" t="s">
        <v>30</v>
      </c>
      <c r="B117" s="3" t="s">
        <v>19</v>
      </c>
      <c r="C117" s="14" t="s">
        <v>12</v>
      </c>
      <c r="D117" s="3" t="s">
        <v>97</v>
      </c>
      <c r="E117" s="3" t="s">
        <v>23</v>
      </c>
      <c r="F117" s="3" t="s">
        <v>99</v>
      </c>
      <c r="G117" s="3" t="s">
        <v>31</v>
      </c>
      <c r="H117" s="11">
        <v>100000</v>
      </c>
      <c r="I117" s="38">
        <v>99999.99</v>
      </c>
      <c r="J117" s="46">
        <v>72330.31</v>
      </c>
      <c r="K117" s="51">
        <f t="shared" si="18"/>
        <v>0.72330317233031716</v>
      </c>
    </row>
    <row r="118" spans="1:11" ht="47.25" customHeight="1" x14ac:dyDescent="0.2">
      <c r="A118" s="52" t="s">
        <v>278</v>
      </c>
      <c r="B118" s="53" t="s">
        <v>19</v>
      </c>
      <c r="C118" s="53">
        <v>4</v>
      </c>
      <c r="D118" s="53" t="s">
        <v>97</v>
      </c>
      <c r="E118" s="53" t="s">
        <v>23</v>
      </c>
      <c r="F118" s="53" t="s">
        <v>279</v>
      </c>
      <c r="G118" s="54" t="s">
        <v>0</v>
      </c>
      <c r="H118" s="11"/>
      <c r="I118" s="38">
        <f>I119</f>
        <v>1681269</v>
      </c>
      <c r="J118" s="46">
        <f>J119</f>
        <v>71277.34</v>
      </c>
      <c r="K118" s="51">
        <f t="shared" si="18"/>
        <v>4.2394964755788633E-2</v>
      </c>
    </row>
    <row r="119" spans="1:11" ht="64.5" customHeight="1" x14ac:dyDescent="0.2">
      <c r="A119" s="52" t="s">
        <v>100</v>
      </c>
      <c r="B119" s="53" t="s">
        <v>19</v>
      </c>
      <c r="C119" s="53">
        <v>4</v>
      </c>
      <c r="D119" s="53" t="s">
        <v>97</v>
      </c>
      <c r="E119" s="53" t="s">
        <v>23</v>
      </c>
      <c r="F119" s="53" t="s">
        <v>279</v>
      </c>
      <c r="G119" s="53" t="s">
        <v>101</v>
      </c>
      <c r="H119" s="11"/>
      <c r="I119" s="38">
        <v>1681269</v>
      </c>
      <c r="J119" s="46">
        <v>71277.34</v>
      </c>
      <c r="K119" s="51">
        <f t="shared" si="18"/>
        <v>4.2394964755788633E-2</v>
      </c>
    </row>
    <row r="120" spans="1:11" ht="39.75" customHeight="1" x14ac:dyDescent="0.2">
      <c r="A120" s="52" t="s">
        <v>102</v>
      </c>
      <c r="B120" s="53" t="s">
        <v>19</v>
      </c>
      <c r="C120" s="53">
        <v>4</v>
      </c>
      <c r="D120" s="53" t="s">
        <v>97</v>
      </c>
      <c r="E120" s="53" t="s">
        <v>23</v>
      </c>
      <c r="F120" s="53" t="s">
        <v>279</v>
      </c>
      <c r="G120" s="53" t="s">
        <v>103</v>
      </c>
      <c r="H120" s="11"/>
      <c r="I120" s="38">
        <v>1681269</v>
      </c>
      <c r="J120" s="46">
        <v>71277.34</v>
      </c>
      <c r="K120" s="51">
        <f t="shared" si="18"/>
        <v>4.2394964755788633E-2</v>
      </c>
    </row>
    <row r="121" spans="1:11" ht="32.25" customHeight="1" x14ac:dyDescent="0.2">
      <c r="A121" s="4" t="s">
        <v>104</v>
      </c>
      <c r="B121" s="5" t="s">
        <v>19</v>
      </c>
      <c r="C121" s="14" t="s">
        <v>12</v>
      </c>
      <c r="D121" s="5" t="s">
        <v>105</v>
      </c>
      <c r="E121" s="6" t="s">
        <v>0</v>
      </c>
      <c r="F121" s="6" t="s">
        <v>0</v>
      </c>
      <c r="G121" s="6" t="s">
        <v>0</v>
      </c>
      <c r="H121" s="7">
        <f>H122</f>
        <v>363700</v>
      </c>
      <c r="I121" s="37">
        <f t="shared" ref="I121:J123" si="29">I122</f>
        <v>363700</v>
      </c>
      <c r="J121" s="45">
        <f t="shared" si="29"/>
        <v>348287.75</v>
      </c>
      <c r="K121" s="51">
        <f t="shared" si="18"/>
        <v>0.95762372834753917</v>
      </c>
    </row>
    <row r="122" spans="1:11" ht="32.25" customHeight="1" x14ac:dyDescent="0.2">
      <c r="A122" s="4" t="s">
        <v>20</v>
      </c>
      <c r="B122" s="5" t="s">
        <v>19</v>
      </c>
      <c r="C122" s="14" t="s">
        <v>12</v>
      </c>
      <c r="D122" s="5" t="s">
        <v>105</v>
      </c>
      <c r="E122" s="5" t="s">
        <v>23</v>
      </c>
      <c r="F122" s="8" t="s">
        <v>0</v>
      </c>
      <c r="G122" s="8" t="s">
        <v>0</v>
      </c>
      <c r="H122" s="7">
        <f>H123+H126</f>
        <v>363700</v>
      </c>
      <c r="I122" s="37">
        <f>I123+I126</f>
        <v>363700</v>
      </c>
      <c r="J122" s="37">
        <f>J123+J126</f>
        <v>348287.75</v>
      </c>
      <c r="K122" s="51">
        <f t="shared" si="18"/>
        <v>0.95762372834753917</v>
      </c>
    </row>
    <row r="123" spans="1:11" ht="32.25" customHeight="1" x14ac:dyDescent="0.2">
      <c r="A123" s="9" t="s">
        <v>106</v>
      </c>
      <c r="B123" s="3" t="s">
        <v>19</v>
      </c>
      <c r="C123" s="14" t="s">
        <v>12</v>
      </c>
      <c r="D123" s="3" t="s">
        <v>105</v>
      </c>
      <c r="E123" s="3" t="s">
        <v>23</v>
      </c>
      <c r="F123" s="3" t="s">
        <v>107</v>
      </c>
      <c r="G123" s="10" t="s">
        <v>0</v>
      </c>
      <c r="H123" s="11">
        <f>H124</f>
        <v>20000</v>
      </c>
      <c r="I123" s="38">
        <f t="shared" si="29"/>
        <v>20000</v>
      </c>
      <c r="J123" s="46">
        <f t="shared" si="29"/>
        <v>4597.75</v>
      </c>
      <c r="K123" s="51">
        <f t="shared" si="18"/>
        <v>0.22988749999999999</v>
      </c>
    </row>
    <row r="124" spans="1:11" ht="48.95" customHeight="1" x14ac:dyDescent="0.2">
      <c r="A124" s="9" t="s">
        <v>28</v>
      </c>
      <c r="B124" s="3" t="s">
        <v>19</v>
      </c>
      <c r="C124" s="14" t="s">
        <v>12</v>
      </c>
      <c r="D124" s="3" t="s">
        <v>105</v>
      </c>
      <c r="E124" s="3" t="s">
        <v>23</v>
      </c>
      <c r="F124" s="3" t="s">
        <v>107</v>
      </c>
      <c r="G124" s="3" t="s">
        <v>29</v>
      </c>
      <c r="H124" s="11">
        <v>20000</v>
      </c>
      <c r="I124" s="11">
        <v>20000</v>
      </c>
      <c r="J124" s="46">
        <v>4597.75</v>
      </c>
      <c r="K124" s="51">
        <f t="shared" si="18"/>
        <v>0.22988749999999999</v>
      </c>
    </row>
    <row r="125" spans="1:11" ht="64.5" customHeight="1" x14ac:dyDescent="0.2">
      <c r="A125" s="9" t="s">
        <v>30</v>
      </c>
      <c r="B125" s="3" t="s">
        <v>19</v>
      </c>
      <c r="C125" s="14" t="s">
        <v>12</v>
      </c>
      <c r="D125" s="3" t="s">
        <v>105</v>
      </c>
      <c r="E125" s="3" t="s">
        <v>23</v>
      </c>
      <c r="F125" s="3" t="s">
        <v>107</v>
      </c>
      <c r="G125" s="3" t="s">
        <v>31</v>
      </c>
      <c r="H125" s="11">
        <v>20000</v>
      </c>
      <c r="I125" s="11">
        <v>20000</v>
      </c>
      <c r="J125" s="46">
        <v>4597.75</v>
      </c>
      <c r="K125" s="51">
        <f t="shared" si="18"/>
        <v>0.22988749999999999</v>
      </c>
    </row>
    <row r="126" spans="1:11" ht="37.5" customHeight="1" x14ac:dyDescent="0.2">
      <c r="A126" s="9" t="s">
        <v>200</v>
      </c>
      <c r="B126" s="14" t="s">
        <v>19</v>
      </c>
      <c r="C126" s="14" t="s">
        <v>12</v>
      </c>
      <c r="D126" s="14" t="s">
        <v>105</v>
      </c>
      <c r="E126" s="14" t="s">
        <v>23</v>
      </c>
      <c r="F126" s="14" t="s">
        <v>248</v>
      </c>
      <c r="G126" s="14"/>
      <c r="H126" s="11">
        <f>H127</f>
        <v>343700</v>
      </c>
      <c r="I126" s="38">
        <f t="shared" ref="I126:J126" si="30">I127</f>
        <v>343700</v>
      </c>
      <c r="J126" s="46">
        <f t="shared" si="30"/>
        <v>343690</v>
      </c>
      <c r="K126" s="51">
        <f t="shared" si="18"/>
        <v>0.99997090485888862</v>
      </c>
    </row>
    <row r="127" spans="1:11" ht="64.5" customHeight="1" x14ac:dyDescent="0.2">
      <c r="A127" s="9" t="s">
        <v>28</v>
      </c>
      <c r="B127" s="14" t="s">
        <v>19</v>
      </c>
      <c r="C127" s="14" t="s">
        <v>12</v>
      </c>
      <c r="D127" s="14" t="s">
        <v>105</v>
      </c>
      <c r="E127" s="14" t="s">
        <v>23</v>
      </c>
      <c r="F127" s="14" t="s">
        <v>248</v>
      </c>
      <c r="G127" s="14" t="s">
        <v>29</v>
      </c>
      <c r="H127" s="11">
        <v>343700</v>
      </c>
      <c r="I127" s="38">
        <v>343700</v>
      </c>
      <c r="J127" s="46">
        <v>343690</v>
      </c>
      <c r="K127" s="51">
        <f t="shared" si="18"/>
        <v>0.99997090485888862</v>
      </c>
    </row>
    <row r="128" spans="1:11" ht="64.5" customHeight="1" x14ac:dyDescent="0.2">
      <c r="A128" s="9" t="s">
        <v>30</v>
      </c>
      <c r="B128" s="14" t="s">
        <v>19</v>
      </c>
      <c r="C128" s="14" t="s">
        <v>12</v>
      </c>
      <c r="D128" s="14" t="s">
        <v>105</v>
      </c>
      <c r="E128" s="14" t="s">
        <v>23</v>
      </c>
      <c r="F128" s="14" t="s">
        <v>248</v>
      </c>
      <c r="G128" s="14" t="s">
        <v>31</v>
      </c>
      <c r="H128" s="11">
        <v>343700</v>
      </c>
      <c r="I128" s="38">
        <v>343700</v>
      </c>
      <c r="J128" s="46">
        <v>343690</v>
      </c>
      <c r="K128" s="51">
        <f t="shared" si="18"/>
        <v>0.99997090485888862</v>
      </c>
    </row>
    <row r="129" spans="1:11" ht="96.6" customHeight="1" x14ac:dyDescent="0.2">
      <c r="A129" s="4" t="s">
        <v>108</v>
      </c>
      <c r="B129" s="5" t="s">
        <v>19</v>
      </c>
      <c r="C129" s="14" t="s">
        <v>12</v>
      </c>
      <c r="D129" s="5" t="s">
        <v>109</v>
      </c>
      <c r="E129" s="6" t="s">
        <v>0</v>
      </c>
      <c r="F129" s="6" t="s">
        <v>0</v>
      </c>
      <c r="G129" s="6" t="s">
        <v>0</v>
      </c>
      <c r="H129" s="7">
        <f>H130</f>
        <v>30000</v>
      </c>
      <c r="I129" s="37">
        <f t="shared" ref="I129:J129" si="31">I130</f>
        <v>30000</v>
      </c>
      <c r="J129" s="45">
        <f t="shared" si="31"/>
        <v>0</v>
      </c>
      <c r="K129" s="51">
        <f t="shared" si="18"/>
        <v>0</v>
      </c>
    </row>
    <row r="130" spans="1:11" ht="32.25" customHeight="1" x14ac:dyDescent="0.2">
      <c r="A130" s="4" t="s">
        <v>20</v>
      </c>
      <c r="B130" s="5" t="s">
        <v>19</v>
      </c>
      <c r="C130" s="14" t="s">
        <v>12</v>
      </c>
      <c r="D130" s="5" t="s">
        <v>109</v>
      </c>
      <c r="E130" s="5" t="s">
        <v>23</v>
      </c>
      <c r="F130" s="8" t="s">
        <v>0</v>
      </c>
      <c r="G130" s="8" t="s">
        <v>0</v>
      </c>
      <c r="H130" s="7">
        <f>H131+H134</f>
        <v>30000</v>
      </c>
      <c r="I130" s="37">
        <f t="shared" ref="I130:J130" si="32">I131+I134</f>
        <v>30000</v>
      </c>
      <c r="J130" s="45">
        <f t="shared" si="32"/>
        <v>0</v>
      </c>
      <c r="K130" s="51">
        <f t="shared" si="18"/>
        <v>0</v>
      </c>
    </row>
    <row r="131" spans="1:11" ht="48.95" customHeight="1" x14ac:dyDescent="0.2">
      <c r="A131" s="9" t="s">
        <v>110</v>
      </c>
      <c r="B131" s="3" t="s">
        <v>19</v>
      </c>
      <c r="C131" s="14" t="s">
        <v>12</v>
      </c>
      <c r="D131" s="3" t="s">
        <v>109</v>
      </c>
      <c r="E131" s="3" t="s">
        <v>23</v>
      </c>
      <c r="F131" s="3" t="s">
        <v>111</v>
      </c>
      <c r="G131" s="10" t="s">
        <v>0</v>
      </c>
      <c r="H131" s="11">
        <f>H132</f>
        <v>20000</v>
      </c>
      <c r="I131" s="38">
        <f t="shared" ref="I131:J131" si="33">I132</f>
        <v>20000</v>
      </c>
      <c r="J131" s="46">
        <f t="shared" si="33"/>
        <v>0</v>
      </c>
      <c r="K131" s="51">
        <f t="shared" si="18"/>
        <v>0</v>
      </c>
    </row>
    <row r="132" spans="1:11" ht="48.95" customHeight="1" x14ac:dyDescent="0.2">
      <c r="A132" s="9" t="s">
        <v>28</v>
      </c>
      <c r="B132" s="3" t="s">
        <v>19</v>
      </c>
      <c r="C132" s="14" t="s">
        <v>12</v>
      </c>
      <c r="D132" s="3" t="s">
        <v>109</v>
      </c>
      <c r="E132" s="3" t="s">
        <v>23</v>
      </c>
      <c r="F132" s="3" t="s">
        <v>111</v>
      </c>
      <c r="G132" s="3" t="s">
        <v>29</v>
      </c>
      <c r="H132" s="11">
        <v>20000</v>
      </c>
      <c r="I132" s="38">
        <v>20000</v>
      </c>
      <c r="J132" s="46"/>
      <c r="K132" s="51">
        <f t="shared" si="18"/>
        <v>0</v>
      </c>
    </row>
    <row r="133" spans="1:11" ht="64.5" customHeight="1" x14ac:dyDescent="0.2">
      <c r="A133" s="9" t="s">
        <v>30</v>
      </c>
      <c r="B133" s="3" t="s">
        <v>19</v>
      </c>
      <c r="C133" s="14" t="s">
        <v>12</v>
      </c>
      <c r="D133" s="3" t="s">
        <v>109</v>
      </c>
      <c r="E133" s="3" t="s">
        <v>23</v>
      </c>
      <c r="F133" s="3" t="s">
        <v>111</v>
      </c>
      <c r="G133" s="3" t="s">
        <v>31</v>
      </c>
      <c r="H133" s="11">
        <v>20000</v>
      </c>
      <c r="I133" s="38">
        <v>20000</v>
      </c>
      <c r="J133" s="46"/>
      <c r="K133" s="51">
        <f t="shared" si="18"/>
        <v>0</v>
      </c>
    </row>
    <row r="134" spans="1:11" ht="48.95" customHeight="1" x14ac:dyDescent="0.2">
      <c r="A134" s="9" t="s">
        <v>112</v>
      </c>
      <c r="B134" s="3" t="s">
        <v>19</v>
      </c>
      <c r="C134" s="14" t="s">
        <v>12</v>
      </c>
      <c r="D134" s="3" t="s">
        <v>109</v>
      </c>
      <c r="E134" s="3" t="s">
        <v>23</v>
      </c>
      <c r="F134" s="3" t="s">
        <v>113</v>
      </c>
      <c r="G134" s="10" t="s">
        <v>0</v>
      </c>
      <c r="H134" s="11">
        <f>H135</f>
        <v>10000</v>
      </c>
      <c r="I134" s="38">
        <f t="shared" ref="I134:J134" si="34">I135</f>
        <v>10000</v>
      </c>
      <c r="J134" s="46">
        <f t="shared" si="34"/>
        <v>0</v>
      </c>
      <c r="K134" s="51">
        <f t="shared" si="18"/>
        <v>0</v>
      </c>
    </row>
    <row r="135" spans="1:11" ht="48.95" customHeight="1" x14ac:dyDescent="0.2">
      <c r="A135" s="9" t="s">
        <v>28</v>
      </c>
      <c r="B135" s="3" t="s">
        <v>19</v>
      </c>
      <c r="C135" s="14" t="s">
        <v>12</v>
      </c>
      <c r="D135" s="3" t="s">
        <v>109</v>
      </c>
      <c r="E135" s="3" t="s">
        <v>23</v>
      </c>
      <c r="F135" s="3" t="s">
        <v>113</v>
      </c>
      <c r="G135" s="3" t="s">
        <v>29</v>
      </c>
      <c r="H135" s="11">
        <v>10000</v>
      </c>
      <c r="I135" s="38">
        <v>10000</v>
      </c>
      <c r="J135" s="46"/>
      <c r="K135" s="51">
        <f t="shared" si="18"/>
        <v>0</v>
      </c>
    </row>
    <row r="136" spans="1:11" ht="64.5" customHeight="1" x14ac:dyDescent="0.2">
      <c r="A136" s="9" t="s">
        <v>30</v>
      </c>
      <c r="B136" s="3" t="s">
        <v>19</v>
      </c>
      <c r="C136" s="14" t="s">
        <v>12</v>
      </c>
      <c r="D136" s="3" t="s">
        <v>109</v>
      </c>
      <c r="E136" s="3" t="s">
        <v>23</v>
      </c>
      <c r="F136" s="3" t="s">
        <v>113</v>
      </c>
      <c r="G136" s="3" t="s">
        <v>31</v>
      </c>
      <c r="H136" s="11">
        <v>10000</v>
      </c>
      <c r="I136" s="38">
        <v>10000</v>
      </c>
      <c r="J136" s="46"/>
      <c r="K136" s="51">
        <f t="shared" si="18"/>
        <v>0</v>
      </c>
    </row>
    <row r="137" spans="1:11" ht="64.5" customHeight="1" x14ac:dyDescent="0.2">
      <c r="A137" s="4" t="s">
        <v>114</v>
      </c>
      <c r="B137" s="5" t="s">
        <v>19</v>
      </c>
      <c r="C137" s="14" t="s">
        <v>12</v>
      </c>
      <c r="D137" s="5" t="s">
        <v>115</v>
      </c>
      <c r="E137" s="6" t="s">
        <v>0</v>
      </c>
      <c r="F137" s="6" t="s">
        <v>0</v>
      </c>
      <c r="G137" s="6" t="s">
        <v>0</v>
      </c>
      <c r="H137" s="7">
        <f>H138</f>
        <v>135500</v>
      </c>
      <c r="I137" s="37">
        <f t="shared" ref="I137:J137" si="35">I138</f>
        <v>809599.3</v>
      </c>
      <c r="J137" s="45">
        <f t="shared" si="35"/>
        <v>183706.82</v>
      </c>
      <c r="K137" s="51">
        <f t="shared" si="18"/>
        <v>0.22691079401872011</v>
      </c>
    </row>
    <row r="138" spans="1:11" ht="32.25" customHeight="1" x14ac:dyDescent="0.2">
      <c r="A138" s="4" t="s">
        <v>20</v>
      </c>
      <c r="B138" s="5" t="s">
        <v>19</v>
      </c>
      <c r="C138" s="14" t="s">
        <v>12</v>
      </c>
      <c r="D138" s="5" t="s">
        <v>115</v>
      </c>
      <c r="E138" s="5" t="s">
        <v>23</v>
      </c>
      <c r="F138" s="8" t="s">
        <v>0</v>
      </c>
      <c r="G138" s="8" t="s">
        <v>0</v>
      </c>
      <c r="H138" s="7">
        <f>H139+H145+H148</f>
        <v>135500</v>
      </c>
      <c r="I138" s="37">
        <f>I139+I145+I148+I244142+I142</f>
        <v>809599.3</v>
      </c>
      <c r="J138" s="37">
        <f>J139+J145+J148+J142</f>
        <v>183706.82</v>
      </c>
      <c r="K138" s="51">
        <f t="shared" si="18"/>
        <v>0.22691079401872011</v>
      </c>
    </row>
    <row r="139" spans="1:11" ht="24.75" customHeight="1" x14ac:dyDescent="0.2">
      <c r="A139" s="9" t="s">
        <v>119</v>
      </c>
      <c r="B139" s="3" t="s">
        <v>19</v>
      </c>
      <c r="C139" s="14" t="s">
        <v>12</v>
      </c>
      <c r="D139" s="3" t="s">
        <v>115</v>
      </c>
      <c r="E139" s="3" t="s">
        <v>23</v>
      </c>
      <c r="F139" s="3" t="s">
        <v>116</v>
      </c>
      <c r="G139" s="10" t="s">
        <v>0</v>
      </c>
      <c r="H139" s="11">
        <f>H140</f>
        <v>88600</v>
      </c>
      <c r="I139" s="38">
        <f t="shared" ref="I139:J139" si="36">I140</f>
        <v>88600</v>
      </c>
      <c r="J139" s="46">
        <f t="shared" si="36"/>
        <v>38400</v>
      </c>
      <c r="K139" s="51">
        <f t="shared" si="18"/>
        <v>0.43340857787810383</v>
      </c>
    </row>
    <row r="140" spans="1:11" ht="48.95" customHeight="1" x14ac:dyDescent="0.2">
      <c r="A140" s="9" t="s">
        <v>28</v>
      </c>
      <c r="B140" s="3" t="s">
        <v>19</v>
      </c>
      <c r="C140" s="14" t="s">
        <v>12</v>
      </c>
      <c r="D140" s="3" t="s">
        <v>115</v>
      </c>
      <c r="E140" s="3" t="s">
        <v>23</v>
      </c>
      <c r="F140" s="3" t="s">
        <v>116</v>
      </c>
      <c r="G140" s="3" t="s">
        <v>29</v>
      </c>
      <c r="H140" s="17">
        <v>88600</v>
      </c>
      <c r="I140" s="39">
        <v>88600</v>
      </c>
      <c r="J140" s="46">
        <v>38400</v>
      </c>
      <c r="K140" s="51">
        <f t="shared" si="18"/>
        <v>0.43340857787810383</v>
      </c>
    </row>
    <row r="141" spans="1:11" ht="64.5" customHeight="1" x14ac:dyDescent="0.2">
      <c r="A141" s="9" t="s">
        <v>30</v>
      </c>
      <c r="B141" s="3" t="s">
        <v>19</v>
      </c>
      <c r="C141" s="14" t="s">
        <v>12</v>
      </c>
      <c r="D141" s="3" t="s">
        <v>115</v>
      </c>
      <c r="E141" s="3" t="s">
        <v>23</v>
      </c>
      <c r="F141" s="3" t="s">
        <v>116</v>
      </c>
      <c r="G141" s="3" t="s">
        <v>31</v>
      </c>
      <c r="H141" s="17">
        <v>88600</v>
      </c>
      <c r="I141" s="39">
        <v>88600</v>
      </c>
      <c r="J141" s="46">
        <v>38400</v>
      </c>
      <c r="K141" s="51">
        <f t="shared" si="18"/>
        <v>0.43340857787810383</v>
      </c>
    </row>
    <row r="142" spans="1:11" ht="45" customHeight="1" x14ac:dyDescent="0.2">
      <c r="A142" s="28" t="s">
        <v>274</v>
      </c>
      <c r="B142" s="3" t="s">
        <v>19</v>
      </c>
      <c r="C142" s="14" t="s">
        <v>12</v>
      </c>
      <c r="D142" s="3" t="s">
        <v>115</v>
      </c>
      <c r="E142" s="3" t="s">
        <v>23</v>
      </c>
      <c r="F142" s="3">
        <v>81740</v>
      </c>
      <c r="G142" s="3"/>
      <c r="H142" s="17"/>
      <c r="I142" s="39">
        <f>I143</f>
        <v>674099.3</v>
      </c>
      <c r="J142" s="46">
        <f>J143</f>
        <v>123867.52</v>
      </c>
      <c r="K142" s="51">
        <f t="shared" si="18"/>
        <v>0.18375263110345907</v>
      </c>
    </row>
    <row r="143" spans="1:11" ht="64.5" customHeight="1" x14ac:dyDescent="0.2">
      <c r="A143" s="28" t="s">
        <v>28</v>
      </c>
      <c r="B143" s="3" t="s">
        <v>19</v>
      </c>
      <c r="C143" s="14" t="s">
        <v>12</v>
      </c>
      <c r="D143" s="3" t="s">
        <v>115</v>
      </c>
      <c r="E143" s="3" t="s">
        <v>23</v>
      </c>
      <c r="F143" s="3">
        <v>81740</v>
      </c>
      <c r="G143" s="3">
        <v>200</v>
      </c>
      <c r="H143" s="17"/>
      <c r="I143" s="39">
        <v>674099.3</v>
      </c>
      <c r="J143" s="46">
        <v>123867.52</v>
      </c>
      <c r="K143" s="51">
        <f t="shared" si="18"/>
        <v>0.18375263110345907</v>
      </c>
    </row>
    <row r="144" spans="1:11" ht="64.5" customHeight="1" x14ac:dyDescent="0.2">
      <c r="A144" s="28" t="s">
        <v>30</v>
      </c>
      <c r="B144" s="3" t="s">
        <v>19</v>
      </c>
      <c r="C144" s="14" t="s">
        <v>12</v>
      </c>
      <c r="D144" s="3" t="s">
        <v>115</v>
      </c>
      <c r="E144" s="3" t="s">
        <v>23</v>
      </c>
      <c r="F144" s="3">
        <v>81740</v>
      </c>
      <c r="G144" s="3">
        <v>240</v>
      </c>
      <c r="H144" s="17"/>
      <c r="I144" s="39">
        <v>674099.3</v>
      </c>
      <c r="J144" s="46">
        <v>123867.52</v>
      </c>
      <c r="K144" s="51">
        <f t="shared" si="18"/>
        <v>0.18375263110345907</v>
      </c>
    </row>
    <row r="145" spans="1:11" ht="71.25" customHeight="1" x14ac:dyDescent="0.2">
      <c r="A145" s="15" t="s">
        <v>245</v>
      </c>
      <c r="B145" s="3" t="s">
        <v>19</v>
      </c>
      <c r="C145" s="14" t="s">
        <v>12</v>
      </c>
      <c r="D145" s="3" t="s">
        <v>115</v>
      </c>
      <c r="E145" s="3" t="s">
        <v>23</v>
      </c>
      <c r="F145" s="3">
        <v>81850</v>
      </c>
      <c r="G145" s="10" t="s">
        <v>0</v>
      </c>
      <c r="H145" s="11">
        <f>H146</f>
        <v>4900</v>
      </c>
      <c r="I145" s="38">
        <f t="shared" ref="I145:J145" si="37">I146</f>
        <v>4900</v>
      </c>
      <c r="J145" s="46">
        <f t="shared" si="37"/>
        <v>4900</v>
      </c>
      <c r="K145" s="51">
        <f t="shared" si="18"/>
        <v>1</v>
      </c>
    </row>
    <row r="146" spans="1:11" ht="48.95" customHeight="1" x14ac:dyDescent="0.2">
      <c r="A146" s="9" t="s">
        <v>28</v>
      </c>
      <c r="B146" s="3" t="s">
        <v>19</v>
      </c>
      <c r="C146" s="14" t="s">
        <v>12</v>
      </c>
      <c r="D146" s="3" t="s">
        <v>115</v>
      </c>
      <c r="E146" s="3" t="s">
        <v>23</v>
      </c>
      <c r="F146" s="3">
        <v>81850</v>
      </c>
      <c r="G146" s="3" t="s">
        <v>29</v>
      </c>
      <c r="H146" s="11">
        <v>4900</v>
      </c>
      <c r="I146" s="38">
        <v>4900</v>
      </c>
      <c r="J146" s="46">
        <v>4900</v>
      </c>
      <c r="K146" s="51">
        <f t="shared" si="18"/>
        <v>1</v>
      </c>
    </row>
    <row r="147" spans="1:11" ht="64.5" customHeight="1" x14ac:dyDescent="0.2">
      <c r="A147" s="9" t="s">
        <v>30</v>
      </c>
      <c r="B147" s="3" t="s">
        <v>19</v>
      </c>
      <c r="C147" s="14" t="s">
        <v>12</v>
      </c>
      <c r="D147" s="3" t="s">
        <v>115</v>
      </c>
      <c r="E147" s="3" t="s">
        <v>23</v>
      </c>
      <c r="F147" s="3">
        <v>81850</v>
      </c>
      <c r="G147" s="3" t="s">
        <v>31</v>
      </c>
      <c r="H147" s="11">
        <v>4900</v>
      </c>
      <c r="I147" s="38">
        <v>4900</v>
      </c>
      <c r="J147" s="46">
        <v>4900</v>
      </c>
      <c r="K147" s="51">
        <f t="shared" si="18"/>
        <v>1</v>
      </c>
    </row>
    <row r="148" spans="1:11" ht="64.5" customHeight="1" x14ac:dyDescent="0.2">
      <c r="A148" s="9" t="s">
        <v>117</v>
      </c>
      <c r="B148" s="3" t="s">
        <v>19</v>
      </c>
      <c r="C148" s="14" t="s">
        <v>12</v>
      </c>
      <c r="D148" s="3" t="s">
        <v>115</v>
      </c>
      <c r="E148" s="3" t="s">
        <v>23</v>
      </c>
      <c r="F148" s="3" t="s">
        <v>118</v>
      </c>
      <c r="G148" s="10" t="s">
        <v>0</v>
      </c>
      <c r="H148" s="11">
        <f>H149</f>
        <v>42000</v>
      </c>
      <c r="I148" s="38">
        <f t="shared" ref="I148:J148" si="38">I149</f>
        <v>42000</v>
      </c>
      <c r="J148" s="46">
        <f t="shared" si="38"/>
        <v>16539.3</v>
      </c>
      <c r="K148" s="51">
        <f t="shared" si="18"/>
        <v>0.39379285714285711</v>
      </c>
    </row>
    <row r="149" spans="1:11" ht="48.95" customHeight="1" x14ac:dyDescent="0.2">
      <c r="A149" s="9" t="s">
        <v>28</v>
      </c>
      <c r="B149" s="3" t="s">
        <v>19</v>
      </c>
      <c r="C149" s="14" t="s">
        <v>12</v>
      </c>
      <c r="D149" s="3" t="s">
        <v>115</v>
      </c>
      <c r="E149" s="3" t="s">
        <v>23</v>
      </c>
      <c r="F149" s="3" t="s">
        <v>118</v>
      </c>
      <c r="G149" s="3" t="s">
        <v>29</v>
      </c>
      <c r="H149" s="17">
        <v>42000</v>
      </c>
      <c r="I149" s="38">
        <v>42000</v>
      </c>
      <c r="J149" s="46">
        <v>16539.3</v>
      </c>
      <c r="K149" s="51">
        <f t="shared" si="18"/>
        <v>0.39379285714285711</v>
      </c>
    </row>
    <row r="150" spans="1:11" ht="64.5" customHeight="1" x14ac:dyDescent="0.2">
      <c r="A150" s="9" t="s">
        <v>30</v>
      </c>
      <c r="B150" s="3" t="s">
        <v>19</v>
      </c>
      <c r="C150" s="14" t="s">
        <v>12</v>
      </c>
      <c r="D150" s="3" t="s">
        <v>115</v>
      </c>
      <c r="E150" s="3" t="s">
        <v>23</v>
      </c>
      <c r="F150" s="3" t="s">
        <v>118</v>
      </c>
      <c r="G150" s="3" t="s">
        <v>31</v>
      </c>
      <c r="H150" s="17">
        <v>42000</v>
      </c>
      <c r="I150" s="38">
        <v>42000</v>
      </c>
      <c r="J150" s="46">
        <v>16539.3</v>
      </c>
      <c r="K150" s="51">
        <f t="shared" si="18"/>
        <v>0.39379285714285711</v>
      </c>
    </row>
    <row r="151" spans="1:11" ht="1.5" customHeight="1" x14ac:dyDescent="0.2">
      <c r="A151" s="15"/>
      <c r="B151" s="13"/>
      <c r="C151" s="14"/>
      <c r="D151" s="13"/>
      <c r="E151" s="13"/>
      <c r="F151" s="14"/>
      <c r="G151" s="14"/>
      <c r="H151" s="17"/>
      <c r="I151" s="38"/>
      <c r="J151" s="47"/>
      <c r="K151" s="51" t="e">
        <f t="shared" ref="K151:K217" si="39">J151/I151</f>
        <v>#DIV/0!</v>
      </c>
    </row>
    <row r="152" spans="1:11" ht="64.5" hidden="1" customHeight="1" x14ac:dyDescent="0.2">
      <c r="A152" s="15"/>
      <c r="B152" s="13"/>
      <c r="C152" s="14"/>
      <c r="D152" s="13"/>
      <c r="E152" s="13"/>
      <c r="F152" s="14"/>
      <c r="G152" s="13"/>
      <c r="H152" s="17"/>
      <c r="I152" s="38"/>
      <c r="J152" s="47"/>
      <c r="K152" s="51" t="e">
        <f t="shared" si="39"/>
        <v>#DIV/0!</v>
      </c>
    </row>
    <row r="153" spans="1:11" ht="42.75" hidden="1" customHeight="1" x14ac:dyDescent="0.2">
      <c r="A153" s="15"/>
      <c r="B153" s="13"/>
      <c r="C153" s="14"/>
      <c r="D153" s="13"/>
      <c r="E153" s="13"/>
      <c r="F153" s="14"/>
      <c r="G153" s="13"/>
      <c r="H153" s="17"/>
      <c r="I153" s="38"/>
      <c r="J153" s="47"/>
      <c r="K153" s="51" t="e">
        <f t="shared" si="39"/>
        <v>#DIV/0!</v>
      </c>
    </row>
    <row r="154" spans="1:11" ht="66.75" customHeight="1" x14ac:dyDescent="0.2">
      <c r="A154" s="30" t="s">
        <v>264</v>
      </c>
      <c r="B154" s="14" t="s">
        <v>19</v>
      </c>
      <c r="C154" s="14" t="s">
        <v>12</v>
      </c>
      <c r="D154" s="14" t="s">
        <v>254</v>
      </c>
      <c r="E154" s="13"/>
      <c r="F154" s="14"/>
      <c r="G154" s="13"/>
      <c r="H154" s="17">
        <f>H155</f>
        <v>59728</v>
      </c>
      <c r="I154" s="39">
        <f t="shared" ref="I154:J156" si="40">I155</f>
        <v>59728</v>
      </c>
      <c r="J154" s="47">
        <f t="shared" si="40"/>
        <v>0</v>
      </c>
      <c r="K154" s="51">
        <f t="shared" si="39"/>
        <v>0</v>
      </c>
    </row>
    <row r="155" spans="1:11" ht="42.75" customHeight="1" x14ac:dyDescent="0.2">
      <c r="A155" s="4" t="s">
        <v>20</v>
      </c>
      <c r="B155" s="14" t="s">
        <v>19</v>
      </c>
      <c r="C155" s="14" t="s">
        <v>12</v>
      </c>
      <c r="D155" s="14" t="s">
        <v>254</v>
      </c>
      <c r="E155" s="14" t="s">
        <v>23</v>
      </c>
      <c r="F155" s="14"/>
      <c r="G155" s="13"/>
      <c r="H155" s="17">
        <f>H156</f>
        <v>59728</v>
      </c>
      <c r="I155" s="39">
        <f t="shared" si="40"/>
        <v>59728</v>
      </c>
      <c r="J155" s="47">
        <f t="shared" si="40"/>
        <v>0</v>
      </c>
      <c r="K155" s="51">
        <f t="shared" si="39"/>
        <v>0</v>
      </c>
    </row>
    <row r="156" spans="1:11" ht="42.75" customHeight="1" x14ac:dyDescent="0.2">
      <c r="A156" s="29" t="s">
        <v>256</v>
      </c>
      <c r="B156" s="14" t="s">
        <v>19</v>
      </c>
      <c r="C156" s="14" t="s">
        <v>12</v>
      </c>
      <c r="D156" s="14" t="s">
        <v>254</v>
      </c>
      <c r="E156" s="14" t="s">
        <v>23</v>
      </c>
      <c r="F156" s="14" t="s">
        <v>255</v>
      </c>
      <c r="G156" s="13"/>
      <c r="H156" s="17">
        <f>H157</f>
        <v>59728</v>
      </c>
      <c r="I156" s="39">
        <f t="shared" si="40"/>
        <v>59728</v>
      </c>
      <c r="J156" s="47">
        <f t="shared" si="40"/>
        <v>0</v>
      </c>
      <c r="K156" s="51">
        <f t="shared" si="39"/>
        <v>0</v>
      </c>
    </row>
    <row r="157" spans="1:11" ht="59.25" customHeight="1" x14ac:dyDescent="0.2">
      <c r="A157" s="29" t="s">
        <v>28</v>
      </c>
      <c r="B157" s="14" t="s">
        <v>19</v>
      </c>
      <c r="C157" s="14" t="s">
        <v>12</v>
      </c>
      <c r="D157" s="14" t="s">
        <v>254</v>
      </c>
      <c r="E157" s="14" t="s">
        <v>23</v>
      </c>
      <c r="F157" s="14" t="s">
        <v>255</v>
      </c>
      <c r="G157" s="14" t="s">
        <v>29</v>
      </c>
      <c r="H157" s="17">
        <v>59728</v>
      </c>
      <c r="I157" s="38">
        <v>59728</v>
      </c>
      <c r="J157" s="47"/>
      <c r="K157" s="51">
        <f t="shared" si="39"/>
        <v>0</v>
      </c>
    </row>
    <row r="158" spans="1:11" ht="64.5" customHeight="1" x14ac:dyDescent="0.2">
      <c r="A158" s="29" t="s">
        <v>30</v>
      </c>
      <c r="B158" s="14" t="s">
        <v>19</v>
      </c>
      <c r="C158" s="14" t="s">
        <v>12</v>
      </c>
      <c r="D158" s="14" t="s">
        <v>254</v>
      </c>
      <c r="E158" s="14" t="s">
        <v>23</v>
      </c>
      <c r="F158" s="14" t="s">
        <v>255</v>
      </c>
      <c r="G158" s="14" t="s">
        <v>31</v>
      </c>
      <c r="H158" s="17">
        <v>59728</v>
      </c>
      <c r="I158" s="38">
        <v>59728</v>
      </c>
      <c r="J158" s="47"/>
      <c r="K158" s="51">
        <f t="shared" si="39"/>
        <v>0</v>
      </c>
    </row>
    <row r="159" spans="1:11" ht="64.5" customHeight="1" x14ac:dyDescent="0.2">
      <c r="A159" s="4" t="s">
        <v>120</v>
      </c>
      <c r="B159" s="5" t="s">
        <v>19</v>
      </c>
      <c r="C159" s="14" t="s">
        <v>12</v>
      </c>
      <c r="D159" s="5" t="s">
        <v>121</v>
      </c>
      <c r="E159" s="6" t="s">
        <v>0</v>
      </c>
      <c r="F159" s="6" t="s">
        <v>0</v>
      </c>
      <c r="G159" s="6" t="s">
        <v>0</v>
      </c>
      <c r="H159" s="7">
        <f>H160</f>
        <v>39281835.719999999</v>
      </c>
      <c r="I159" s="37">
        <f t="shared" ref="I159:J159" si="41">I160</f>
        <v>42897040.719999999</v>
      </c>
      <c r="J159" s="45">
        <f t="shared" si="41"/>
        <v>21177822.629999999</v>
      </c>
      <c r="K159" s="51">
        <f t="shared" si="39"/>
        <v>0.49368959430635523</v>
      </c>
    </row>
    <row r="160" spans="1:11" ht="32.25" customHeight="1" x14ac:dyDescent="0.2">
      <c r="A160" s="4" t="s">
        <v>20</v>
      </c>
      <c r="B160" s="5" t="s">
        <v>19</v>
      </c>
      <c r="C160" s="14" t="s">
        <v>12</v>
      </c>
      <c r="D160" s="5" t="s">
        <v>121</v>
      </c>
      <c r="E160" s="5" t="s">
        <v>23</v>
      </c>
      <c r="F160" s="8" t="s">
        <v>0</v>
      </c>
      <c r="G160" s="8" t="s">
        <v>0</v>
      </c>
      <c r="H160" s="7">
        <f>H161+H164+H167+H170+H173+H176</f>
        <v>39281835.719999999</v>
      </c>
      <c r="I160" s="37">
        <f>I161+I164+I167+I170+I173+I176+I179</f>
        <v>42897040.719999999</v>
      </c>
      <c r="J160" s="37">
        <f>J161+J164+J167+J170+J173+J176+J179</f>
        <v>21177822.629999999</v>
      </c>
      <c r="K160" s="51">
        <f t="shared" si="39"/>
        <v>0.49368959430635523</v>
      </c>
    </row>
    <row r="161" spans="1:11" ht="27.75" customHeight="1" x14ac:dyDescent="0.2">
      <c r="A161" s="9" t="s">
        <v>122</v>
      </c>
      <c r="B161" s="3" t="s">
        <v>19</v>
      </c>
      <c r="C161" s="14" t="s">
        <v>12</v>
      </c>
      <c r="D161" s="3" t="s">
        <v>121</v>
      </c>
      <c r="E161" s="3" t="s">
        <v>23</v>
      </c>
      <c r="F161" s="3" t="s">
        <v>123</v>
      </c>
      <c r="G161" s="10" t="s">
        <v>0</v>
      </c>
      <c r="H161" s="11">
        <f>H162</f>
        <v>8304600</v>
      </c>
      <c r="I161" s="38">
        <f t="shared" ref="I161:J161" si="42">I162</f>
        <v>8474600</v>
      </c>
      <c r="J161" s="46">
        <f t="shared" si="42"/>
        <v>4021342.91</v>
      </c>
      <c r="K161" s="51">
        <f t="shared" si="39"/>
        <v>0.47451713473202278</v>
      </c>
    </row>
    <row r="162" spans="1:11" ht="64.5" customHeight="1" x14ac:dyDescent="0.2">
      <c r="A162" s="9" t="s">
        <v>24</v>
      </c>
      <c r="B162" s="3" t="s">
        <v>19</v>
      </c>
      <c r="C162" s="14" t="s">
        <v>12</v>
      </c>
      <c r="D162" s="3" t="s">
        <v>121</v>
      </c>
      <c r="E162" s="3" t="s">
        <v>23</v>
      </c>
      <c r="F162" s="3" t="s">
        <v>123</v>
      </c>
      <c r="G162" s="3" t="s">
        <v>25</v>
      </c>
      <c r="H162" s="17">
        <v>8304600</v>
      </c>
      <c r="I162" s="39">
        <v>8474600</v>
      </c>
      <c r="J162" s="47">
        <v>4021342.91</v>
      </c>
      <c r="K162" s="51">
        <f t="shared" si="39"/>
        <v>0.47451713473202278</v>
      </c>
    </row>
    <row r="163" spans="1:11" ht="32.25" customHeight="1" x14ac:dyDescent="0.2">
      <c r="A163" s="9" t="s">
        <v>26</v>
      </c>
      <c r="B163" s="3" t="s">
        <v>19</v>
      </c>
      <c r="C163" s="14" t="s">
        <v>12</v>
      </c>
      <c r="D163" s="3" t="s">
        <v>121</v>
      </c>
      <c r="E163" s="3" t="s">
        <v>23</v>
      </c>
      <c r="F163" s="3" t="s">
        <v>123</v>
      </c>
      <c r="G163" s="3" t="s">
        <v>27</v>
      </c>
      <c r="H163" s="17">
        <v>8304600</v>
      </c>
      <c r="I163" s="39">
        <v>8474600</v>
      </c>
      <c r="J163" s="47">
        <v>4021342.91</v>
      </c>
      <c r="K163" s="51">
        <f t="shared" si="39"/>
        <v>0.47451713473202278</v>
      </c>
    </row>
    <row r="164" spans="1:11" ht="27" customHeight="1" x14ac:dyDescent="0.2">
      <c r="A164" s="9" t="s">
        <v>124</v>
      </c>
      <c r="B164" s="3" t="s">
        <v>19</v>
      </c>
      <c r="C164" s="14" t="s">
        <v>12</v>
      </c>
      <c r="D164" s="3" t="s">
        <v>121</v>
      </c>
      <c r="E164" s="3" t="s">
        <v>23</v>
      </c>
      <c r="F164" s="3" t="s">
        <v>125</v>
      </c>
      <c r="G164" s="10" t="s">
        <v>0</v>
      </c>
      <c r="H164" s="11">
        <f>H165</f>
        <v>12705000</v>
      </c>
      <c r="I164" s="38">
        <f t="shared" ref="I164:J164" si="43">I165</f>
        <v>14720000</v>
      </c>
      <c r="J164" s="46">
        <f t="shared" si="43"/>
        <v>9580630</v>
      </c>
      <c r="K164" s="51">
        <f t="shared" si="39"/>
        <v>0.65085801630434781</v>
      </c>
    </row>
    <row r="165" spans="1:11" ht="64.5" customHeight="1" x14ac:dyDescent="0.2">
      <c r="A165" s="9" t="s">
        <v>24</v>
      </c>
      <c r="B165" s="3" t="s">
        <v>19</v>
      </c>
      <c r="C165" s="14" t="s">
        <v>12</v>
      </c>
      <c r="D165" s="3" t="s">
        <v>121</v>
      </c>
      <c r="E165" s="3" t="s">
        <v>23</v>
      </c>
      <c r="F165" s="3" t="s">
        <v>125</v>
      </c>
      <c r="G165" s="3" t="s">
        <v>25</v>
      </c>
      <c r="H165" s="17">
        <v>12705000</v>
      </c>
      <c r="I165" s="39">
        <v>14720000</v>
      </c>
      <c r="J165" s="47">
        <v>9580630</v>
      </c>
      <c r="K165" s="51">
        <f t="shared" si="39"/>
        <v>0.65085801630434781</v>
      </c>
    </row>
    <row r="166" spans="1:11" ht="32.25" customHeight="1" x14ac:dyDescent="0.2">
      <c r="A166" s="9" t="s">
        <v>26</v>
      </c>
      <c r="B166" s="3" t="s">
        <v>19</v>
      </c>
      <c r="C166" s="14" t="s">
        <v>12</v>
      </c>
      <c r="D166" s="3" t="s">
        <v>121</v>
      </c>
      <c r="E166" s="3" t="s">
        <v>23</v>
      </c>
      <c r="F166" s="3" t="s">
        <v>125</v>
      </c>
      <c r="G166" s="3" t="s">
        <v>27</v>
      </c>
      <c r="H166" s="17">
        <v>12705000</v>
      </c>
      <c r="I166" s="39">
        <v>14720000</v>
      </c>
      <c r="J166" s="47">
        <v>9580630</v>
      </c>
      <c r="K166" s="51">
        <f t="shared" si="39"/>
        <v>0.65085801630434781</v>
      </c>
    </row>
    <row r="167" spans="1:11" ht="127.9" customHeight="1" x14ac:dyDescent="0.2">
      <c r="A167" s="9" t="s">
        <v>126</v>
      </c>
      <c r="B167" s="3" t="s">
        <v>19</v>
      </c>
      <c r="C167" s="14" t="s">
        <v>12</v>
      </c>
      <c r="D167" s="3" t="s">
        <v>121</v>
      </c>
      <c r="E167" s="3" t="s">
        <v>23</v>
      </c>
      <c r="F167" s="3" t="s">
        <v>127</v>
      </c>
      <c r="G167" s="10" t="s">
        <v>0</v>
      </c>
      <c r="H167" s="11">
        <f>H168</f>
        <v>15466000</v>
      </c>
      <c r="I167" s="38">
        <f t="shared" ref="I167:J167" si="44">I168</f>
        <v>15466000</v>
      </c>
      <c r="J167" s="46">
        <f t="shared" si="44"/>
        <v>6037100</v>
      </c>
      <c r="K167" s="51">
        <f t="shared" si="39"/>
        <v>0.39034656666235612</v>
      </c>
    </row>
    <row r="168" spans="1:11" ht="64.5" customHeight="1" x14ac:dyDescent="0.2">
      <c r="A168" s="9" t="s">
        <v>24</v>
      </c>
      <c r="B168" s="3" t="s">
        <v>19</v>
      </c>
      <c r="C168" s="14" t="s">
        <v>12</v>
      </c>
      <c r="D168" s="3" t="s">
        <v>121</v>
      </c>
      <c r="E168" s="3" t="s">
        <v>23</v>
      </c>
      <c r="F168" s="3" t="s">
        <v>127</v>
      </c>
      <c r="G168" s="3" t="s">
        <v>25</v>
      </c>
      <c r="H168" s="17">
        <v>15466000</v>
      </c>
      <c r="I168" s="39">
        <v>15466000</v>
      </c>
      <c r="J168" s="47">
        <v>6037100</v>
      </c>
      <c r="K168" s="51">
        <f t="shared" si="39"/>
        <v>0.39034656666235612</v>
      </c>
    </row>
    <row r="169" spans="1:11" ht="32.25" customHeight="1" x14ac:dyDescent="0.2">
      <c r="A169" s="9" t="s">
        <v>26</v>
      </c>
      <c r="B169" s="3" t="s">
        <v>19</v>
      </c>
      <c r="C169" s="14" t="s">
        <v>12</v>
      </c>
      <c r="D169" s="3" t="s">
        <v>121</v>
      </c>
      <c r="E169" s="3" t="s">
        <v>23</v>
      </c>
      <c r="F169" s="3" t="s">
        <v>127</v>
      </c>
      <c r="G169" s="3" t="s">
        <v>27</v>
      </c>
      <c r="H169" s="17">
        <v>15466000</v>
      </c>
      <c r="I169" s="39">
        <v>15466000</v>
      </c>
      <c r="J169" s="47">
        <v>6037100</v>
      </c>
      <c r="K169" s="51">
        <f t="shared" si="39"/>
        <v>0.39034656666235612</v>
      </c>
    </row>
    <row r="170" spans="1:11" ht="159.94999999999999" customHeight="1" x14ac:dyDescent="0.2">
      <c r="A170" s="9" t="s">
        <v>128</v>
      </c>
      <c r="B170" s="3" t="s">
        <v>19</v>
      </c>
      <c r="C170" s="14" t="s">
        <v>12</v>
      </c>
      <c r="D170" s="3" t="s">
        <v>121</v>
      </c>
      <c r="E170" s="3" t="s">
        <v>23</v>
      </c>
      <c r="F170" s="3" t="s">
        <v>129</v>
      </c>
      <c r="G170" s="10" t="s">
        <v>0</v>
      </c>
      <c r="H170" s="11">
        <f>H171</f>
        <v>2130000</v>
      </c>
      <c r="I170" s="38">
        <f t="shared" ref="I170:J170" si="45">I171</f>
        <v>2195000</v>
      </c>
      <c r="J170" s="46">
        <f t="shared" si="45"/>
        <v>1101200</v>
      </c>
      <c r="K170" s="51">
        <f t="shared" si="39"/>
        <v>0.50168564920273351</v>
      </c>
    </row>
    <row r="171" spans="1:11" ht="64.5" customHeight="1" x14ac:dyDescent="0.2">
      <c r="A171" s="9" t="s">
        <v>24</v>
      </c>
      <c r="B171" s="3" t="s">
        <v>19</v>
      </c>
      <c r="C171" s="14" t="s">
        <v>12</v>
      </c>
      <c r="D171" s="3" t="s">
        <v>121</v>
      </c>
      <c r="E171" s="3" t="s">
        <v>23</v>
      </c>
      <c r="F171" s="3" t="s">
        <v>129</v>
      </c>
      <c r="G171" s="3" t="s">
        <v>25</v>
      </c>
      <c r="H171" s="17">
        <v>2130000</v>
      </c>
      <c r="I171" s="39">
        <v>2195000</v>
      </c>
      <c r="J171" s="47">
        <v>1101200</v>
      </c>
      <c r="K171" s="51">
        <f t="shared" si="39"/>
        <v>0.50168564920273351</v>
      </c>
    </row>
    <row r="172" spans="1:11" ht="32.25" customHeight="1" x14ac:dyDescent="0.2">
      <c r="A172" s="9" t="s">
        <v>26</v>
      </c>
      <c r="B172" s="3" t="s">
        <v>19</v>
      </c>
      <c r="C172" s="14" t="s">
        <v>12</v>
      </c>
      <c r="D172" s="3" t="s">
        <v>121</v>
      </c>
      <c r="E172" s="3" t="s">
        <v>23</v>
      </c>
      <c r="F172" s="3" t="s">
        <v>129</v>
      </c>
      <c r="G172" s="3" t="s">
        <v>27</v>
      </c>
      <c r="H172" s="17">
        <v>2130000</v>
      </c>
      <c r="I172" s="39">
        <v>2195000</v>
      </c>
      <c r="J172" s="47">
        <v>1101200</v>
      </c>
      <c r="K172" s="51">
        <f t="shared" si="39"/>
        <v>0.50168564920273351</v>
      </c>
    </row>
    <row r="173" spans="1:11" ht="27" customHeight="1" x14ac:dyDescent="0.2">
      <c r="A173" s="9" t="s">
        <v>133</v>
      </c>
      <c r="B173" s="3" t="s">
        <v>19</v>
      </c>
      <c r="C173" s="14" t="s">
        <v>12</v>
      </c>
      <c r="D173" s="3" t="s">
        <v>121</v>
      </c>
      <c r="E173" s="3" t="s">
        <v>23</v>
      </c>
      <c r="F173" s="3" t="s">
        <v>130</v>
      </c>
      <c r="G173" s="10" t="s">
        <v>0</v>
      </c>
      <c r="H173" s="11">
        <f>H174</f>
        <v>123500</v>
      </c>
      <c r="I173" s="38">
        <f t="shared" ref="I173:J173" si="46">I174</f>
        <v>123500</v>
      </c>
      <c r="J173" s="46">
        <f t="shared" si="46"/>
        <v>123500</v>
      </c>
      <c r="K173" s="51">
        <f t="shared" si="39"/>
        <v>1</v>
      </c>
    </row>
    <row r="174" spans="1:11" ht="64.5" customHeight="1" x14ac:dyDescent="0.2">
      <c r="A174" s="9" t="s">
        <v>24</v>
      </c>
      <c r="B174" s="3" t="s">
        <v>19</v>
      </c>
      <c r="C174" s="14" t="s">
        <v>12</v>
      </c>
      <c r="D174" s="3" t="s">
        <v>121</v>
      </c>
      <c r="E174" s="3" t="s">
        <v>23</v>
      </c>
      <c r="F174" s="3" t="s">
        <v>130</v>
      </c>
      <c r="G174" s="3" t="s">
        <v>25</v>
      </c>
      <c r="H174" s="17">
        <v>123500</v>
      </c>
      <c r="I174" s="39">
        <v>123500</v>
      </c>
      <c r="J174" s="46">
        <v>123500</v>
      </c>
      <c r="K174" s="51">
        <f t="shared" si="39"/>
        <v>1</v>
      </c>
    </row>
    <row r="175" spans="1:11" ht="32.25" customHeight="1" x14ac:dyDescent="0.2">
      <c r="A175" s="9" t="s">
        <v>26</v>
      </c>
      <c r="B175" s="3" t="s">
        <v>19</v>
      </c>
      <c r="C175" s="14" t="s">
        <v>12</v>
      </c>
      <c r="D175" s="3" t="s">
        <v>121</v>
      </c>
      <c r="E175" s="3" t="s">
        <v>23</v>
      </c>
      <c r="F175" s="3" t="s">
        <v>130</v>
      </c>
      <c r="G175" s="3" t="s">
        <v>27</v>
      </c>
      <c r="H175" s="17">
        <v>123500</v>
      </c>
      <c r="I175" s="39">
        <v>123500</v>
      </c>
      <c r="J175" s="46">
        <v>123500</v>
      </c>
      <c r="K175" s="51">
        <f t="shared" si="39"/>
        <v>1</v>
      </c>
    </row>
    <row r="176" spans="1:11" ht="64.5" customHeight="1" x14ac:dyDescent="0.2">
      <c r="A176" s="9" t="s">
        <v>131</v>
      </c>
      <c r="B176" s="3" t="s">
        <v>19</v>
      </c>
      <c r="C176" s="14" t="s">
        <v>12</v>
      </c>
      <c r="D176" s="3" t="s">
        <v>121</v>
      </c>
      <c r="E176" s="3" t="s">
        <v>23</v>
      </c>
      <c r="F176" s="3" t="s">
        <v>132</v>
      </c>
      <c r="G176" s="10" t="s">
        <v>0</v>
      </c>
      <c r="H176" s="11">
        <f>H177</f>
        <v>552735.72</v>
      </c>
      <c r="I176" s="38">
        <f t="shared" ref="I176:J176" si="47">I177</f>
        <v>1595091.72</v>
      </c>
      <c r="J176" s="46">
        <f t="shared" si="47"/>
        <v>0</v>
      </c>
      <c r="K176" s="51">
        <f t="shared" si="39"/>
        <v>0</v>
      </c>
    </row>
    <row r="177" spans="1:11" ht="48.95" customHeight="1" x14ac:dyDescent="0.2">
      <c r="A177" s="28" t="s">
        <v>28</v>
      </c>
      <c r="B177" s="3" t="s">
        <v>19</v>
      </c>
      <c r="C177" s="14" t="s">
        <v>12</v>
      </c>
      <c r="D177" s="3" t="s">
        <v>121</v>
      </c>
      <c r="E177" s="3" t="s">
        <v>23</v>
      </c>
      <c r="F177" s="3" t="s">
        <v>132</v>
      </c>
      <c r="G177" s="3">
        <v>200</v>
      </c>
      <c r="H177" s="17">
        <v>552735.72</v>
      </c>
      <c r="I177" s="38">
        <v>1595091.72</v>
      </c>
      <c r="J177" s="46"/>
      <c r="K177" s="51">
        <f t="shared" si="39"/>
        <v>0</v>
      </c>
    </row>
    <row r="178" spans="1:11" ht="57.75" customHeight="1" x14ac:dyDescent="0.2">
      <c r="A178" s="28" t="s">
        <v>30</v>
      </c>
      <c r="B178" s="3" t="s">
        <v>19</v>
      </c>
      <c r="C178" s="14" t="s">
        <v>12</v>
      </c>
      <c r="D178" s="3" t="s">
        <v>121</v>
      </c>
      <c r="E178" s="3" t="s">
        <v>23</v>
      </c>
      <c r="F178" s="3" t="s">
        <v>132</v>
      </c>
      <c r="G178" s="3">
        <v>240</v>
      </c>
      <c r="H178" s="17">
        <v>552735.72</v>
      </c>
      <c r="I178" s="38">
        <v>1595091.72</v>
      </c>
      <c r="J178" s="46"/>
      <c r="K178" s="51">
        <f t="shared" si="39"/>
        <v>0</v>
      </c>
    </row>
    <row r="179" spans="1:11" ht="57.75" customHeight="1" x14ac:dyDescent="0.2">
      <c r="A179" s="28" t="s">
        <v>131</v>
      </c>
      <c r="B179" s="3" t="s">
        <v>19</v>
      </c>
      <c r="C179" s="14" t="s">
        <v>12</v>
      </c>
      <c r="D179" s="3" t="s">
        <v>121</v>
      </c>
      <c r="E179" s="3" t="s">
        <v>23</v>
      </c>
      <c r="F179" s="3">
        <v>14230</v>
      </c>
      <c r="G179" s="10" t="s">
        <v>0</v>
      </c>
      <c r="H179" s="17"/>
      <c r="I179" s="38">
        <f>I180</f>
        <v>322849</v>
      </c>
      <c r="J179" s="46">
        <f>J180</f>
        <v>314049.71999999997</v>
      </c>
      <c r="K179" s="51">
        <f t="shared" si="39"/>
        <v>0.97274490551310355</v>
      </c>
    </row>
    <row r="180" spans="1:11" ht="57.75" customHeight="1" x14ac:dyDescent="0.2">
      <c r="A180" s="28" t="s">
        <v>28</v>
      </c>
      <c r="B180" s="3" t="s">
        <v>19</v>
      </c>
      <c r="C180" s="14" t="s">
        <v>12</v>
      </c>
      <c r="D180" s="3" t="s">
        <v>121</v>
      </c>
      <c r="E180" s="3" t="s">
        <v>23</v>
      </c>
      <c r="F180" s="3">
        <v>14230</v>
      </c>
      <c r="G180" s="3">
        <v>200</v>
      </c>
      <c r="H180" s="17"/>
      <c r="I180" s="38">
        <v>322849</v>
      </c>
      <c r="J180" s="46">
        <v>314049.71999999997</v>
      </c>
      <c r="K180" s="51">
        <f t="shared" si="39"/>
        <v>0.97274490551310355</v>
      </c>
    </row>
    <row r="181" spans="1:11" ht="57.75" customHeight="1" x14ac:dyDescent="0.2">
      <c r="A181" s="28" t="s">
        <v>30</v>
      </c>
      <c r="B181" s="3" t="s">
        <v>19</v>
      </c>
      <c r="C181" s="14" t="s">
        <v>12</v>
      </c>
      <c r="D181" s="3" t="s">
        <v>121</v>
      </c>
      <c r="E181" s="3" t="s">
        <v>23</v>
      </c>
      <c r="F181" s="3">
        <v>14230</v>
      </c>
      <c r="G181" s="3">
        <v>240</v>
      </c>
      <c r="H181" s="17"/>
      <c r="I181" s="38">
        <v>322849</v>
      </c>
      <c r="J181" s="46">
        <v>314049.71999999997</v>
      </c>
      <c r="K181" s="51">
        <f t="shared" si="39"/>
        <v>0.97274490551310355</v>
      </c>
    </row>
    <row r="182" spans="1:11" ht="64.5" customHeight="1" x14ac:dyDescent="0.2">
      <c r="A182" s="4" t="s">
        <v>134</v>
      </c>
      <c r="B182" s="5" t="s">
        <v>19</v>
      </c>
      <c r="C182" s="14" t="s">
        <v>12</v>
      </c>
      <c r="D182" s="5" t="s">
        <v>135</v>
      </c>
      <c r="E182" s="6" t="s">
        <v>0</v>
      </c>
      <c r="F182" s="6" t="s">
        <v>0</v>
      </c>
      <c r="G182" s="6" t="s">
        <v>0</v>
      </c>
      <c r="H182" s="7">
        <f>H183</f>
        <v>4933300</v>
      </c>
      <c r="I182" s="37">
        <f t="shared" ref="I182:J184" si="48">I183</f>
        <v>4990300</v>
      </c>
      <c r="J182" s="45">
        <f t="shared" si="48"/>
        <v>2261114</v>
      </c>
      <c r="K182" s="51">
        <f t="shared" si="39"/>
        <v>0.45310181752600043</v>
      </c>
    </row>
    <row r="183" spans="1:11" ht="32.25" customHeight="1" x14ac:dyDescent="0.2">
      <c r="A183" s="4" t="s">
        <v>20</v>
      </c>
      <c r="B183" s="5" t="s">
        <v>19</v>
      </c>
      <c r="C183" s="14" t="s">
        <v>12</v>
      </c>
      <c r="D183" s="5" t="s">
        <v>135</v>
      </c>
      <c r="E183" s="5" t="s">
        <v>23</v>
      </c>
      <c r="F183" s="8" t="s">
        <v>0</v>
      </c>
      <c r="G183" s="8" t="s">
        <v>0</v>
      </c>
      <c r="H183" s="7">
        <f>H184</f>
        <v>4933300</v>
      </c>
      <c r="I183" s="37">
        <f t="shared" si="48"/>
        <v>4990300</v>
      </c>
      <c r="J183" s="45">
        <f t="shared" si="48"/>
        <v>2261114</v>
      </c>
      <c r="K183" s="51">
        <f t="shared" si="39"/>
        <v>0.45310181752600043</v>
      </c>
    </row>
    <row r="184" spans="1:11" ht="48.95" customHeight="1" x14ac:dyDescent="0.2">
      <c r="A184" s="9" t="s">
        <v>136</v>
      </c>
      <c r="B184" s="3" t="s">
        <v>19</v>
      </c>
      <c r="C184" s="14" t="s">
        <v>12</v>
      </c>
      <c r="D184" s="3" t="s">
        <v>135</v>
      </c>
      <c r="E184" s="3" t="s">
        <v>23</v>
      </c>
      <c r="F184" s="3" t="s">
        <v>137</v>
      </c>
      <c r="G184" s="10" t="s">
        <v>0</v>
      </c>
      <c r="H184" s="11">
        <f>H185</f>
        <v>4933300</v>
      </c>
      <c r="I184" s="38">
        <f t="shared" si="48"/>
        <v>4990300</v>
      </c>
      <c r="J184" s="46">
        <f t="shared" si="48"/>
        <v>2261114</v>
      </c>
      <c r="K184" s="51">
        <f t="shared" si="39"/>
        <v>0.45310181752600043</v>
      </c>
    </row>
    <row r="185" spans="1:11" ht="64.5" customHeight="1" x14ac:dyDescent="0.2">
      <c r="A185" s="9" t="s">
        <v>24</v>
      </c>
      <c r="B185" s="3" t="s">
        <v>19</v>
      </c>
      <c r="C185" s="14" t="s">
        <v>12</v>
      </c>
      <c r="D185" s="3" t="s">
        <v>135</v>
      </c>
      <c r="E185" s="3" t="s">
        <v>23</v>
      </c>
      <c r="F185" s="3" t="s">
        <v>137</v>
      </c>
      <c r="G185" s="3" t="s">
        <v>25</v>
      </c>
      <c r="H185" s="17">
        <v>4933300</v>
      </c>
      <c r="I185" s="39">
        <v>4990300</v>
      </c>
      <c r="J185" s="47">
        <v>2261114</v>
      </c>
      <c r="K185" s="51">
        <f t="shared" si="39"/>
        <v>0.45310181752600043</v>
      </c>
    </row>
    <row r="186" spans="1:11" ht="32.25" customHeight="1" x14ac:dyDescent="0.2">
      <c r="A186" s="9" t="s">
        <v>26</v>
      </c>
      <c r="B186" s="3" t="s">
        <v>19</v>
      </c>
      <c r="C186" s="14" t="s">
        <v>12</v>
      </c>
      <c r="D186" s="3" t="s">
        <v>135</v>
      </c>
      <c r="E186" s="3" t="s">
        <v>23</v>
      </c>
      <c r="F186" s="3" t="s">
        <v>137</v>
      </c>
      <c r="G186" s="3" t="s">
        <v>27</v>
      </c>
      <c r="H186" s="17">
        <v>4933300</v>
      </c>
      <c r="I186" s="39">
        <v>4990300</v>
      </c>
      <c r="J186" s="47">
        <v>2261114</v>
      </c>
      <c r="K186" s="51">
        <f t="shared" si="39"/>
        <v>0.45310181752600043</v>
      </c>
    </row>
    <row r="187" spans="1:11" ht="239.65" customHeight="1" x14ac:dyDescent="0.2">
      <c r="A187" s="4" t="s">
        <v>138</v>
      </c>
      <c r="B187" s="5" t="s">
        <v>19</v>
      </c>
      <c r="C187" s="14" t="s">
        <v>12</v>
      </c>
      <c r="D187" s="5" t="s">
        <v>139</v>
      </c>
      <c r="E187" s="6" t="s">
        <v>0</v>
      </c>
      <c r="F187" s="6" t="s">
        <v>0</v>
      </c>
      <c r="G187" s="6" t="s">
        <v>0</v>
      </c>
      <c r="H187" s="7">
        <f>H188</f>
        <v>8054138</v>
      </c>
      <c r="I187" s="37">
        <f t="shared" ref="I187:J187" si="49">I188</f>
        <v>8054138</v>
      </c>
      <c r="J187" s="45">
        <f t="shared" si="49"/>
        <v>2091163.52</v>
      </c>
      <c r="K187" s="51">
        <f t="shared" si="39"/>
        <v>0.25963840202390376</v>
      </c>
    </row>
    <row r="188" spans="1:11" ht="32.25" customHeight="1" x14ac:dyDescent="0.2">
      <c r="A188" s="4" t="s">
        <v>20</v>
      </c>
      <c r="B188" s="5" t="s">
        <v>19</v>
      </c>
      <c r="C188" s="14" t="s">
        <v>12</v>
      </c>
      <c r="D188" s="5" t="s">
        <v>139</v>
      </c>
      <c r="E188" s="5" t="s">
        <v>23</v>
      </c>
      <c r="F188" s="8" t="s">
        <v>0</v>
      </c>
      <c r="G188" s="8" t="s">
        <v>0</v>
      </c>
      <c r="H188" s="7">
        <f>H189+H192+H195+H199</f>
        <v>8054138</v>
      </c>
      <c r="I188" s="37">
        <f t="shared" ref="I188:J188" si="50">I189+I192+I195+I199</f>
        <v>8054138</v>
      </c>
      <c r="J188" s="45">
        <f t="shared" si="50"/>
        <v>2091163.52</v>
      </c>
      <c r="K188" s="51">
        <f t="shared" si="39"/>
        <v>0.25963840202390376</v>
      </c>
    </row>
    <row r="189" spans="1:11" ht="80.099999999999994" customHeight="1" x14ac:dyDescent="0.2">
      <c r="A189" s="9" t="s">
        <v>140</v>
      </c>
      <c r="B189" s="3" t="s">
        <v>19</v>
      </c>
      <c r="C189" s="14" t="s">
        <v>12</v>
      </c>
      <c r="D189" s="3" t="s">
        <v>139</v>
      </c>
      <c r="E189" s="3" t="s">
        <v>23</v>
      </c>
      <c r="F189" s="3" t="s">
        <v>141</v>
      </c>
      <c r="G189" s="10" t="s">
        <v>0</v>
      </c>
      <c r="H189" s="11">
        <f>H190</f>
        <v>59600</v>
      </c>
      <c r="I189" s="38">
        <f t="shared" ref="I189:J189" si="51">I190</f>
        <v>59600</v>
      </c>
      <c r="J189" s="46">
        <f t="shared" si="51"/>
        <v>21000</v>
      </c>
      <c r="K189" s="51">
        <f t="shared" si="39"/>
        <v>0.3523489932885906</v>
      </c>
    </row>
    <row r="190" spans="1:11" ht="32.25" customHeight="1" x14ac:dyDescent="0.2">
      <c r="A190" s="9" t="s">
        <v>75</v>
      </c>
      <c r="B190" s="3" t="s">
        <v>19</v>
      </c>
      <c r="C190" s="14" t="s">
        <v>12</v>
      </c>
      <c r="D190" s="3" t="s">
        <v>139</v>
      </c>
      <c r="E190" s="3" t="s">
        <v>23</v>
      </c>
      <c r="F190" s="3" t="s">
        <v>141</v>
      </c>
      <c r="G190" s="3" t="s">
        <v>76</v>
      </c>
      <c r="H190" s="11">
        <v>59600</v>
      </c>
      <c r="I190" s="38">
        <v>59600</v>
      </c>
      <c r="J190" s="46">
        <v>21000</v>
      </c>
      <c r="K190" s="51">
        <f t="shared" si="39"/>
        <v>0.3523489932885906</v>
      </c>
    </row>
    <row r="191" spans="1:11" ht="48.95" customHeight="1" x14ac:dyDescent="0.2">
      <c r="A191" s="9" t="s">
        <v>77</v>
      </c>
      <c r="B191" s="3" t="s">
        <v>19</v>
      </c>
      <c r="C191" s="14" t="s">
        <v>12</v>
      </c>
      <c r="D191" s="3" t="s">
        <v>139</v>
      </c>
      <c r="E191" s="3" t="s">
        <v>23</v>
      </c>
      <c r="F191" s="3" t="s">
        <v>141</v>
      </c>
      <c r="G191" s="3" t="s">
        <v>78</v>
      </c>
      <c r="H191" s="11">
        <v>59600</v>
      </c>
      <c r="I191" s="38">
        <v>59600</v>
      </c>
      <c r="J191" s="46">
        <v>21000</v>
      </c>
      <c r="K191" s="51">
        <f t="shared" si="39"/>
        <v>0.3523489932885906</v>
      </c>
    </row>
    <row r="192" spans="1:11" ht="255.2" customHeight="1" x14ac:dyDescent="0.2">
      <c r="A192" s="9" t="s">
        <v>142</v>
      </c>
      <c r="B192" s="3" t="s">
        <v>19</v>
      </c>
      <c r="C192" s="14" t="s">
        <v>12</v>
      </c>
      <c r="D192" s="3" t="s">
        <v>139</v>
      </c>
      <c r="E192" s="3" t="s">
        <v>23</v>
      </c>
      <c r="F192" s="3" t="s">
        <v>143</v>
      </c>
      <c r="G192" s="10" t="s">
        <v>0</v>
      </c>
      <c r="H192" s="11">
        <f>H193</f>
        <v>71000</v>
      </c>
      <c r="I192" s="38">
        <f t="shared" ref="I192:J192" si="52">I193</f>
        <v>71000</v>
      </c>
      <c r="J192" s="46">
        <f t="shared" si="52"/>
        <v>4000</v>
      </c>
      <c r="K192" s="51">
        <f t="shared" si="39"/>
        <v>5.6338028169014086E-2</v>
      </c>
    </row>
    <row r="193" spans="1:11" ht="48.95" customHeight="1" x14ac:dyDescent="0.2">
      <c r="A193" s="9" t="s">
        <v>28</v>
      </c>
      <c r="B193" s="3" t="s">
        <v>19</v>
      </c>
      <c r="C193" s="14" t="s">
        <v>12</v>
      </c>
      <c r="D193" s="3" t="s">
        <v>139</v>
      </c>
      <c r="E193" s="3" t="s">
        <v>23</v>
      </c>
      <c r="F193" s="3" t="s">
        <v>143</v>
      </c>
      <c r="G193" s="3" t="s">
        <v>29</v>
      </c>
      <c r="H193" s="17">
        <v>71000</v>
      </c>
      <c r="I193" s="39">
        <v>71000</v>
      </c>
      <c r="J193" s="47">
        <v>4000</v>
      </c>
      <c r="K193" s="51">
        <f t="shared" si="39"/>
        <v>5.6338028169014086E-2</v>
      </c>
    </row>
    <row r="194" spans="1:11" ht="64.5" customHeight="1" x14ac:dyDescent="0.2">
      <c r="A194" s="9" t="s">
        <v>30</v>
      </c>
      <c r="B194" s="3" t="s">
        <v>19</v>
      </c>
      <c r="C194" s="14" t="s">
        <v>12</v>
      </c>
      <c r="D194" s="3" t="s">
        <v>139</v>
      </c>
      <c r="E194" s="3" t="s">
        <v>23</v>
      </c>
      <c r="F194" s="3" t="s">
        <v>143</v>
      </c>
      <c r="G194" s="3" t="s">
        <v>31</v>
      </c>
      <c r="H194" s="17">
        <v>71000</v>
      </c>
      <c r="I194" s="39">
        <v>71000</v>
      </c>
      <c r="J194" s="47">
        <v>4000</v>
      </c>
      <c r="K194" s="51">
        <f t="shared" si="39"/>
        <v>5.6338028169014086E-2</v>
      </c>
    </row>
    <row r="195" spans="1:11" ht="287.25" customHeight="1" x14ac:dyDescent="0.2">
      <c r="A195" s="9" t="s">
        <v>144</v>
      </c>
      <c r="B195" s="3" t="s">
        <v>19</v>
      </c>
      <c r="C195" s="14" t="s">
        <v>12</v>
      </c>
      <c r="D195" s="3" t="s">
        <v>139</v>
      </c>
      <c r="E195" s="3" t="s">
        <v>23</v>
      </c>
      <c r="F195" s="3" t="s">
        <v>145</v>
      </c>
      <c r="G195" s="10" t="s">
        <v>0</v>
      </c>
      <c r="H195" s="11">
        <f>H196</f>
        <v>5809294</v>
      </c>
      <c r="I195" s="38">
        <f t="shared" ref="I195:J195" si="53">I196</f>
        <v>5809294</v>
      </c>
      <c r="J195" s="46">
        <f t="shared" si="53"/>
        <v>2066163.52</v>
      </c>
      <c r="K195" s="51">
        <f t="shared" si="39"/>
        <v>0.35566516688602778</v>
      </c>
    </row>
    <row r="196" spans="1:11" ht="32.25" customHeight="1" x14ac:dyDescent="0.2">
      <c r="A196" s="9" t="s">
        <v>75</v>
      </c>
      <c r="B196" s="3" t="s">
        <v>19</v>
      </c>
      <c r="C196" s="14" t="s">
        <v>12</v>
      </c>
      <c r="D196" s="3" t="s">
        <v>139</v>
      </c>
      <c r="E196" s="3" t="s">
        <v>23</v>
      </c>
      <c r="F196" s="3" t="s">
        <v>145</v>
      </c>
      <c r="G196" s="3" t="s">
        <v>76</v>
      </c>
      <c r="H196" s="11">
        <f>H197+H198</f>
        <v>5809294</v>
      </c>
      <c r="I196" s="38">
        <f t="shared" ref="I196:J196" si="54">I197+I198</f>
        <v>5809294</v>
      </c>
      <c r="J196" s="46">
        <f t="shared" si="54"/>
        <v>2066163.52</v>
      </c>
      <c r="K196" s="51">
        <f t="shared" si="39"/>
        <v>0.35566516688602778</v>
      </c>
    </row>
    <row r="197" spans="1:11" ht="32.25" customHeight="1" x14ac:dyDescent="0.2">
      <c r="A197" s="9" t="s">
        <v>146</v>
      </c>
      <c r="B197" s="3" t="s">
        <v>19</v>
      </c>
      <c r="C197" s="14" t="s">
        <v>12</v>
      </c>
      <c r="D197" s="3" t="s">
        <v>139</v>
      </c>
      <c r="E197" s="3" t="s">
        <v>23</v>
      </c>
      <c r="F197" s="3" t="s">
        <v>145</v>
      </c>
      <c r="G197" s="3" t="s">
        <v>147</v>
      </c>
      <c r="H197" s="17">
        <v>4185611</v>
      </c>
      <c r="I197" s="17">
        <v>4185611</v>
      </c>
      <c r="J197" s="47">
        <v>1765990.71</v>
      </c>
      <c r="K197" s="51">
        <f t="shared" si="39"/>
        <v>0.42191945453125002</v>
      </c>
    </row>
    <row r="198" spans="1:11" ht="48.95" customHeight="1" x14ac:dyDescent="0.2">
      <c r="A198" s="9" t="s">
        <v>77</v>
      </c>
      <c r="B198" s="3" t="s">
        <v>19</v>
      </c>
      <c r="C198" s="14" t="s">
        <v>12</v>
      </c>
      <c r="D198" s="3" t="s">
        <v>139</v>
      </c>
      <c r="E198" s="3" t="s">
        <v>23</v>
      </c>
      <c r="F198" s="3" t="s">
        <v>145</v>
      </c>
      <c r="G198" s="3" t="s">
        <v>78</v>
      </c>
      <c r="H198" s="17">
        <v>1623683</v>
      </c>
      <c r="I198" s="17">
        <v>1623683</v>
      </c>
      <c r="J198" s="47">
        <v>300172.81</v>
      </c>
      <c r="K198" s="51">
        <f t="shared" si="39"/>
        <v>0.18487156052012615</v>
      </c>
    </row>
    <row r="199" spans="1:11" ht="112.35" customHeight="1" x14ac:dyDescent="0.2">
      <c r="A199" s="9" t="s">
        <v>148</v>
      </c>
      <c r="B199" s="3" t="s">
        <v>19</v>
      </c>
      <c r="C199" s="14" t="s">
        <v>12</v>
      </c>
      <c r="D199" s="3" t="s">
        <v>139</v>
      </c>
      <c r="E199" s="3" t="s">
        <v>23</v>
      </c>
      <c r="F199" s="3" t="s">
        <v>149</v>
      </c>
      <c r="G199" s="10" t="s">
        <v>0</v>
      </c>
      <c r="H199" s="11">
        <f>H200</f>
        <v>2114244</v>
      </c>
      <c r="I199" s="38">
        <f t="shared" ref="I199:J199" si="55">I200</f>
        <v>2114244</v>
      </c>
      <c r="J199" s="46">
        <f t="shared" si="55"/>
        <v>0</v>
      </c>
      <c r="K199" s="51">
        <f t="shared" si="39"/>
        <v>0</v>
      </c>
    </row>
    <row r="200" spans="1:11" ht="48.95" customHeight="1" x14ac:dyDescent="0.2">
      <c r="A200" s="9" t="s">
        <v>100</v>
      </c>
      <c r="B200" s="3" t="s">
        <v>19</v>
      </c>
      <c r="C200" s="14" t="s">
        <v>12</v>
      </c>
      <c r="D200" s="3" t="s">
        <v>139</v>
      </c>
      <c r="E200" s="3" t="s">
        <v>23</v>
      </c>
      <c r="F200" s="3" t="s">
        <v>149</v>
      </c>
      <c r="G200" s="3" t="s">
        <v>101</v>
      </c>
      <c r="H200" s="17">
        <v>2114244</v>
      </c>
      <c r="I200" s="17">
        <v>2114244</v>
      </c>
      <c r="J200" s="47"/>
      <c r="K200" s="51">
        <f t="shared" si="39"/>
        <v>0</v>
      </c>
    </row>
    <row r="201" spans="1:11" ht="15" customHeight="1" x14ac:dyDescent="0.2">
      <c r="A201" s="9" t="s">
        <v>102</v>
      </c>
      <c r="B201" s="3" t="s">
        <v>19</v>
      </c>
      <c r="C201" s="14" t="s">
        <v>12</v>
      </c>
      <c r="D201" s="3" t="s">
        <v>139</v>
      </c>
      <c r="E201" s="3" t="s">
        <v>23</v>
      </c>
      <c r="F201" s="3" t="s">
        <v>149</v>
      </c>
      <c r="G201" s="3" t="s">
        <v>103</v>
      </c>
      <c r="H201" s="17">
        <v>2114244</v>
      </c>
      <c r="I201" s="17">
        <v>2114244</v>
      </c>
      <c r="J201" s="47"/>
      <c r="K201" s="51">
        <f t="shared" si="39"/>
        <v>0</v>
      </c>
    </row>
    <row r="202" spans="1:11" ht="48.95" customHeight="1" x14ac:dyDescent="0.2">
      <c r="A202" s="4" t="s">
        <v>150</v>
      </c>
      <c r="B202" s="5" t="s">
        <v>19</v>
      </c>
      <c r="C202" s="14" t="s">
        <v>12</v>
      </c>
      <c r="D202" s="5" t="s">
        <v>151</v>
      </c>
      <c r="E202" s="6" t="s">
        <v>0</v>
      </c>
      <c r="F202" s="6" t="s">
        <v>0</v>
      </c>
      <c r="G202" s="6" t="s">
        <v>0</v>
      </c>
      <c r="H202" s="7">
        <f>H203</f>
        <v>1866900</v>
      </c>
      <c r="I202" s="37">
        <f t="shared" ref="I202:J202" si="56">I203</f>
        <v>1866900</v>
      </c>
      <c r="J202" s="45">
        <f t="shared" si="56"/>
        <v>955132.27</v>
      </c>
      <c r="K202" s="51">
        <f t="shared" si="39"/>
        <v>0.51161405002946059</v>
      </c>
    </row>
    <row r="203" spans="1:11" ht="32.25" customHeight="1" x14ac:dyDescent="0.2">
      <c r="A203" s="4" t="s">
        <v>20</v>
      </c>
      <c r="B203" s="5" t="s">
        <v>19</v>
      </c>
      <c r="C203" s="14" t="s">
        <v>12</v>
      </c>
      <c r="D203" s="5" t="s">
        <v>151</v>
      </c>
      <c r="E203" s="5" t="s">
        <v>23</v>
      </c>
      <c r="F203" s="8" t="s">
        <v>0</v>
      </c>
      <c r="G203" s="8" t="s">
        <v>0</v>
      </c>
      <c r="H203" s="7">
        <f>H204+H207</f>
        <v>1866900</v>
      </c>
      <c r="I203" s="37">
        <f t="shared" ref="I203:J203" si="57">I204+I207</f>
        <v>1866900</v>
      </c>
      <c r="J203" s="45">
        <f t="shared" si="57"/>
        <v>955132.27</v>
      </c>
      <c r="K203" s="51">
        <f t="shared" si="39"/>
        <v>0.51161405002946059</v>
      </c>
    </row>
    <row r="204" spans="1:11" ht="48.95" customHeight="1" x14ac:dyDescent="0.2">
      <c r="A204" s="9" t="s">
        <v>152</v>
      </c>
      <c r="B204" s="3" t="s">
        <v>19</v>
      </c>
      <c r="C204" s="14" t="s">
        <v>12</v>
      </c>
      <c r="D204" s="3" t="s">
        <v>151</v>
      </c>
      <c r="E204" s="3" t="s">
        <v>23</v>
      </c>
      <c r="F204" s="3" t="s">
        <v>153</v>
      </c>
      <c r="G204" s="10" t="s">
        <v>0</v>
      </c>
      <c r="H204" s="11">
        <f>H205</f>
        <v>1851600</v>
      </c>
      <c r="I204" s="38">
        <f t="shared" ref="I204:J204" si="58">I205</f>
        <v>1851600</v>
      </c>
      <c r="J204" s="46">
        <f t="shared" si="58"/>
        <v>955132.27</v>
      </c>
      <c r="K204" s="51">
        <f t="shared" si="39"/>
        <v>0.51584158025491467</v>
      </c>
    </row>
    <row r="205" spans="1:11" ht="32.25" customHeight="1" x14ac:dyDescent="0.2">
      <c r="A205" s="9" t="s">
        <v>75</v>
      </c>
      <c r="B205" s="3" t="s">
        <v>19</v>
      </c>
      <c r="C205" s="14" t="s">
        <v>12</v>
      </c>
      <c r="D205" s="3" t="s">
        <v>151</v>
      </c>
      <c r="E205" s="3" t="s">
        <v>23</v>
      </c>
      <c r="F205" s="3" t="s">
        <v>153</v>
      </c>
      <c r="G205" s="3" t="s">
        <v>76</v>
      </c>
      <c r="H205" s="11">
        <v>1851600</v>
      </c>
      <c r="I205" s="38">
        <v>1851600</v>
      </c>
      <c r="J205" s="46">
        <v>955132.27</v>
      </c>
      <c r="K205" s="51">
        <f t="shared" si="39"/>
        <v>0.51584158025491467</v>
      </c>
    </row>
    <row r="206" spans="1:11" ht="48.95" customHeight="1" x14ac:dyDescent="0.2">
      <c r="A206" s="28" t="s">
        <v>146</v>
      </c>
      <c r="B206" s="3" t="s">
        <v>19</v>
      </c>
      <c r="C206" s="14" t="s">
        <v>12</v>
      </c>
      <c r="D206" s="3" t="s">
        <v>151</v>
      </c>
      <c r="E206" s="3" t="s">
        <v>23</v>
      </c>
      <c r="F206" s="3" t="s">
        <v>153</v>
      </c>
      <c r="G206" s="3">
        <v>310</v>
      </c>
      <c r="H206" s="11">
        <v>1851600</v>
      </c>
      <c r="I206" s="38">
        <v>1851600</v>
      </c>
      <c r="J206" s="46">
        <v>955132.27</v>
      </c>
      <c r="K206" s="51">
        <f t="shared" si="39"/>
        <v>0.51584158025491467</v>
      </c>
    </row>
    <row r="207" spans="1:11" ht="64.5" customHeight="1" x14ac:dyDescent="0.2">
      <c r="A207" s="9" t="s">
        <v>154</v>
      </c>
      <c r="B207" s="3" t="s">
        <v>19</v>
      </c>
      <c r="C207" s="14" t="s">
        <v>12</v>
      </c>
      <c r="D207" s="3" t="s">
        <v>151</v>
      </c>
      <c r="E207" s="3" t="s">
        <v>23</v>
      </c>
      <c r="F207" s="3" t="s">
        <v>155</v>
      </c>
      <c r="G207" s="10" t="s">
        <v>0</v>
      </c>
      <c r="H207" s="11">
        <f>H208</f>
        <v>15300</v>
      </c>
      <c r="I207" s="38">
        <f t="shared" ref="I207:J207" si="59">I208</f>
        <v>15300</v>
      </c>
      <c r="J207" s="46">
        <f t="shared" si="59"/>
        <v>0</v>
      </c>
      <c r="K207" s="51">
        <f t="shared" si="39"/>
        <v>0</v>
      </c>
    </row>
    <row r="208" spans="1:11" ht="48.95" customHeight="1" x14ac:dyDescent="0.2">
      <c r="A208" s="9" t="s">
        <v>28</v>
      </c>
      <c r="B208" s="3" t="s">
        <v>19</v>
      </c>
      <c r="C208" s="14" t="s">
        <v>12</v>
      </c>
      <c r="D208" s="3" t="s">
        <v>151</v>
      </c>
      <c r="E208" s="3" t="s">
        <v>23</v>
      </c>
      <c r="F208" s="3" t="s">
        <v>155</v>
      </c>
      <c r="G208" s="3" t="s">
        <v>29</v>
      </c>
      <c r="H208" s="11">
        <v>15300</v>
      </c>
      <c r="I208" s="38">
        <v>15300</v>
      </c>
      <c r="J208" s="46"/>
      <c r="K208" s="51">
        <f t="shared" si="39"/>
        <v>0</v>
      </c>
    </row>
    <row r="209" spans="1:11" ht="64.5" customHeight="1" x14ac:dyDescent="0.2">
      <c r="A209" s="9" t="s">
        <v>30</v>
      </c>
      <c r="B209" s="3" t="s">
        <v>19</v>
      </c>
      <c r="C209" s="14" t="s">
        <v>12</v>
      </c>
      <c r="D209" s="3" t="s">
        <v>151</v>
      </c>
      <c r="E209" s="3" t="s">
        <v>23</v>
      </c>
      <c r="F209" s="3" t="s">
        <v>155</v>
      </c>
      <c r="G209" s="3" t="s">
        <v>31</v>
      </c>
      <c r="H209" s="11">
        <v>15300</v>
      </c>
      <c r="I209" s="38">
        <v>15300</v>
      </c>
      <c r="J209" s="46"/>
      <c r="K209" s="51">
        <f t="shared" si="39"/>
        <v>0</v>
      </c>
    </row>
    <row r="210" spans="1:11" ht="48.95" customHeight="1" x14ac:dyDescent="0.2">
      <c r="A210" s="4" t="s">
        <v>156</v>
      </c>
      <c r="B210" s="5" t="s">
        <v>19</v>
      </c>
      <c r="C210" s="14" t="s">
        <v>12</v>
      </c>
      <c r="D210" s="5" t="s">
        <v>157</v>
      </c>
      <c r="E210" s="6" t="s">
        <v>0</v>
      </c>
      <c r="F210" s="6" t="s">
        <v>0</v>
      </c>
      <c r="G210" s="6" t="s">
        <v>0</v>
      </c>
      <c r="H210" s="7">
        <f>H211</f>
        <v>1959202.78</v>
      </c>
      <c r="I210" s="37">
        <f t="shared" ref="I210:J210" si="60">I211</f>
        <v>5977051.0700000003</v>
      </c>
      <c r="J210" s="45">
        <f t="shared" si="60"/>
        <v>2536101.0699999998</v>
      </c>
      <c r="K210" s="51">
        <f t="shared" si="39"/>
        <v>0.42430640800932617</v>
      </c>
    </row>
    <row r="211" spans="1:11" ht="32.25" customHeight="1" x14ac:dyDescent="0.2">
      <c r="A211" s="4" t="s">
        <v>20</v>
      </c>
      <c r="B211" s="5" t="s">
        <v>19</v>
      </c>
      <c r="C211" s="14" t="s">
        <v>12</v>
      </c>
      <c r="D211" s="5" t="s">
        <v>157</v>
      </c>
      <c r="E211" s="5" t="s">
        <v>23</v>
      </c>
      <c r="F211" s="8" t="s">
        <v>0</v>
      </c>
      <c r="G211" s="8" t="s">
        <v>0</v>
      </c>
      <c r="H211" s="7">
        <f>H212+H216</f>
        <v>1959202.78</v>
      </c>
      <c r="I211" s="37">
        <f t="shared" ref="I211:J211" si="61">I212+I216</f>
        <v>5977051.0700000003</v>
      </c>
      <c r="J211" s="45">
        <f t="shared" si="61"/>
        <v>2536101.0699999998</v>
      </c>
      <c r="K211" s="51">
        <f t="shared" si="39"/>
        <v>0.42430640800932617</v>
      </c>
    </row>
    <row r="212" spans="1:11" ht="144.4" customHeight="1" x14ac:dyDescent="0.2">
      <c r="A212" s="9" t="s">
        <v>158</v>
      </c>
      <c r="B212" s="3" t="s">
        <v>19</v>
      </c>
      <c r="C212" s="14" t="s">
        <v>12</v>
      </c>
      <c r="D212" s="3" t="s">
        <v>157</v>
      </c>
      <c r="E212" s="3" t="s">
        <v>23</v>
      </c>
      <c r="F212" s="3" t="s">
        <v>159</v>
      </c>
      <c r="G212" s="10" t="s">
        <v>0</v>
      </c>
      <c r="H212" s="11">
        <f>H213</f>
        <v>1959202.78</v>
      </c>
      <c r="I212" s="38">
        <f t="shared" ref="I212:J212" si="62">I213</f>
        <v>5977051.0700000003</v>
      </c>
      <c r="J212" s="46">
        <f t="shared" si="62"/>
        <v>2536101.0699999998</v>
      </c>
      <c r="K212" s="51">
        <f t="shared" si="39"/>
        <v>0.42430640800932617</v>
      </c>
    </row>
    <row r="213" spans="1:11" ht="21" customHeight="1" x14ac:dyDescent="0.2">
      <c r="A213" s="9" t="s">
        <v>56</v>
      </c>
      <c r="B213" s="3" t="s">
        <v>19</v>
      </c>
      <c r="C213" s="14" t="s">
        <v>12</v>
      </c>
      <c r="D213" s="3" t="s">
        <v>157</v>
      </c>
      <c r="E213" s="3" t="s">
        <v>23</v>
      </c>
      <c r="F213" s="3" t="s">
        <v>159</v>
      </c>
      <c r="G213" s="3" t="s">
        <v>57</v>
      </c>
      <c r="H213" s="11">
        <f>H214+H215</f>
        <v>1959202.78</v>
      </c>
      <c r="I213" s="38">
        <f t="shared" ref="I213:J213" si="63">I214+I215</f>
        <v>5977051.0700000003</v>
      </c>
      <c r="J213" s="46">
        <f t="shared" si="63"/>
        <v>2536101.0699999998</v>
      </c>
      <c r="K213" s="51">
        <f t="shared" si="39"/>
        <v>0.42430640800932617</v>
      </c>
    </row>
    <row r="214" spans="1:11" ht="96.6" customHeight="1" x14ac:dyDescent="0.2">
      <c r="A214" s="9" t="s">
        <v>160</v>
      </c>
      <c r="B214" s="3" t="s">
        <v>19</v>
      </c>
      <c r="C214" s="14" t="s">
        <v>12</v>
      </c>
      <c r="D214" s="3" t="s">
        <v>157</v>
      </c>
      <c r="E214" s="3" t="s">
        <v>23</v>
      </c>
      <c r="F214" s="3" t="s">
        <v>159</v>
      </c>
      <c r="G214" s="3" t="s">
        <v>161</v>
      </c>
      <c r="H214" s="17">
        <v>1910202.78</v>
      </c>
      <c r="I214" s="38">
        <v>5907259.0700000003</v>
      </c>
      <c r="J214" s="46">
        <v>2487101.0699999998</v>
      </c>
      <c r="K214" s="51">
        <f t="shared" si="39"/>
        <v>0.4210245463299106</v>
      </c>
    </row>
    <row r="215" spans="1:11" ht="66" customHeight="1" x14ac:dyDescent="0.2">
      <c r="A215" s="9" t="s">
        <v>58</v>
      </c>
      <c r="B215" s="3" t="s">
        <v>19</v>
      </c>
      <c r="C215" s="14" t="s">
        <v>12</v>
      </c>
      <c r="D215" s="3" t="s">
        <v>157</v>
      </c>
      <c r="E215" s="3" t="s">
        <v>23</v>
      </c>
      <c r="F215" s="3" t="s">
        <v>159</v>
      </c>
      <c r="G215" s="3" t="s">
        <v>59</v>
      </c>
      <c r="H215" s="17">
        <v>49000</v>
      </c>
      <c r="I215" s="38">
        <v>69792</v>
      </c>
      <c r="J215" s="46">
        <v>49000</v>
      </c>
      <c r="K215" s="51">
        <f t="shared" si="39"/>
        <v>0.70208619899128843</v>
      </c>
    </row>
    <row r="216" spans="1:11" ht="96" hidden="1" customHeight="1" x14ac:dyDescent="0.2">
      <c r="A216" s="15"/>
      <c r="B216" s="13"/>
      <c r="C216" s="14" t="s">
        <v>12</v>
      </c>
      <c r="D216" s="13"/>
      <c r="E216" s="13"/>
      <c r="F216" s="13"/>
      <c r="G216" s="14"/>
      <c r="H216" s="17">
        <f>H217</f>
        <v>0</v>
      </c>
      <c r="I216" s="39">
        <f t="shared" ref="I216:J216" si="64">I217</f>
        <v>0</v>
      </c>
      <c r="J216" s="47">
        <f t="shared" si="64"/>
        <v>0</v>
      </c>
      <c r="K216" s="51" t="e">
        <f t="shared" si="39"/>
        <v>#DIV/0!</v>
      </c>
    </row>
    <row r="217" spans="1:11" ht="62.25" hidden="1" customHeight="1" x14ac:dyDescent="0.2">
      <c r="A217" s="15"/>
      <c r="B217" s="13"/>
      <c r="C217" s="14" t="s">
        <v>12</v>
      </c>
      <c r="D217" s="13"/>
      <c r="E217" s="13"/>
      <c r="F217" s="13"/>
      <c r="G217" s="13"/>
      <c r="H217" s="17"/>
      <c r="I217" s="39"/>
      <c r="J217" s="47"/>
      <c r="K217" s="51" t="e">
        <f t="shared" si="39"/>
        <v>#DIV/0!</v>
      </c>
    </row>
    <row r="218" spans="1:11" ht="66.75" hidden="1" customHeight="1" x14ac:dyDescent="0.2">
      <c r="A218" s="15"/>
      <c r="B218" s="13"/>
      <c r="C218" s="13"/>
      <c r="D218" s="13"/>
      <c r="E218" s="13"/>
      <c r="F218" s="13"/>
      <c r="G218" s="13"/>
      <c r="H218" s="17"/>
      <c r="I218" s="39"/>
      <c r="J218" s="47"/>
      <c r="K218" s="51" t="e">
        <f t="shared" ref="K218:K286" si="65">J218/I218</f>
        <v>#DIV/0!</v>
      </c>
    </row>
    <row r="219" spans="1:11" ht="48.95" customHeight="1" x14ac:dyDescent="0.2">
      <c r="A219" s="4" t="s">
        <v>162</v>
      </c>
      <c r="B219" s="5" t="s">
        <v>19</v>
      </c>
      <c r="C219" s="14" t="s">
        <v>12</v>
      </c>
      <c r="D219" s="5" t="s">
        <v>163</v>
      </c>
      <c r="E219" s="6" t="s">
        <v>0</v>
      </c>
      <c r="F219" s="6" t="s">
        <v>0</v>
      </c>
      <c r="G219" s="6" t="s">
        <v>0</v>
      </c>
      <c r="H219" s="7">
        <f>H220</f>
        <v>127743.1</v>
      </c>
      <c r="I219" s="37">
        <f t="shared" ref="I219:J221" si="66">I220</f>
        <v>127743.1</v>
      </c>
      <c r="J219" s="45">
        <f t="shared" si="66"/>
        <v>0</v>
      </c>
      <c r="K219" s="51">
        <f t="shared" si="65"/>
        <v>0</v>
      </c>
    </row>
    <row r="220" spans="1:11" ht="32.25" customHeight="1" x14ac:dyDescent="0.2">
      <c r="A220" s="4" t="s">
        <v>20</v>
      </c>
      <c r="B220" s="5" t="s">
        <v>19</v>
      </c>
      <c r="C220" s="14" t="s">
        <v>12</v>
      </c>
      <c r="D220" s="5" t="s">
        <v>163</v>
      </c>
      <c r="E220" s="5" t="s">
        <v>23</v>
      </c>
      <c r="F220" s="8" t="s">
        <v>0</v>
      </c>
      <c r="G220" s="8" t="s">
        <v>0</v>
      </c>
      <c r="H220" s="7">
        <f>H221</f>
        <v>127743.1</v>
      </c>
      <c r="I220" s="37">
        <f t="shared" si="66"/>
        <v>127743.1</v>
      </c>
      <c r="J220" s="45">
        <f t="shared" si="66"/>
        <v>0</v>
      </c>
      <c r="K220" s="51">
        <f t="shared" si="65"/>
        <v>0</v>
      </c>
    </row>
    <row r="221" spans="1:11" ht="64.5" customHeight="1" x14ac:dyDescent="0.2">
      <c r="A221" s="9" t="s">
        <v>164</v>
      </c>
      <c r="B221" s="3" t="s">
        <v>19</v>
      </c>
      <c r="C221" s="14" t="s">
        <v>12</v>
      </c>
      <c r="D221" s="3" t="s">
        <v>163</v>
      </c>
      <c r="E221" s="3" t="s">
        <v>23</v>
      </c>
      <c r="F221" s="3" t="s">
        <v>165</v>
      </c>
      <c r="G221" s="10" t="s">
        <v>0</v>
      </c>
      <c r="H221" s="11">
        <f>H222</f>
        <v>127743.1</v>
      </c>
      <c r="I221" s="38">
        <f t="shared" si="66"/>
        <v>127743.1</v>
      </c>
      <c r="J221" s="46">
        <f t="shared" si="66"/>
        <v>0</v>
      </c>
      <c r="K221" s="51">
        <f t="shared" si="65"/>
        <v>0</v>
      </c>
    </row>
    <row r="222" spans="1:11" ht="48.95" customHeight="1" x14ac:dyDescent="0.2">
      <c r="A222" s="9" t="s">
        <v>28</v>
      </c>
      <c r="B222" s="3" t="s">
        <v>19</v>
      </c>
      <c r="C222" s="14" t="s">
        <v>12</v>
      </c>
      <c r="D222" s="3" t="s">
        <v>163</v>
      </c>
      <c r="E222" s="3" t="s">
        <v>23</v>
      </c>
      <c r="F222" s="3" t="s">
        <v>165</v>
      </c>
      <c r="G222" s="3" t="s">
        <v>29</v>
      </c>
      <c r="H222" s="17">
        <v>127743.1</v>
      </c>
      <c r="I222" s="39">
        <v>127743.1</v>
      </c>
      <c r="J222" s="47"/>
      <c r="K222" s="51">
        <f t="shared" si="65"/>
        <v>0</v>
      </c>
    </row>
    <row r="223" spans="1:11" ht="64.5" customHeight="1" x14ac:dyDescent="0.2">
      <c r="A223" s="9" t="s">
        <v>30</v>
      </c>
      <c r="B223" s="3" t="s">
        <v>19</v>
      </c>
      <c r="C223" s="14" t="s">
        <v>12</v>
      </c>
      <c r="D223" s="3" t="s">
        <v>163</v>
      </c>
      <c r="E223" s="3" t="s">
        <v>23</v>
      </c>
      <c r="F223" s="3" t="s">
        <v>165</v>
      </c>
      <c r="G223" s="3" t="s">
        <v>31</v>
      </c>
      <c r="H223" s="17">
        <v>127743.1</v>
      </c>
      <c r="I223" s="39">
        <v>127743.1</v>
      </c>
      <c r="J223" s="47"/>
      <c r="K223" s="51">
        <f t="shared" si="65"/>
        <v>0</v>
      </c>
    </row>
    <row r="224" spans="1:11" ht="80.099999999999994" customHeight="1" x14ac:dyDescent="0.2">
      <c r="A224" s="4" t="s">
        <v>166</v>
      </c>
      <c r="B224" s="5" t="s">
        <v>19</v>
      </c>
      <c r="C224" s="14" t="s">
        <v>12</v>
      </c>
      <c r="D224" s="5" t="s">
        <v>167</v>
      </c>
      <c r="E224" s="6" t="s">
        <v>0</v>
      </c>
      <c r="F224" s="6" t="s">
        <v>0</v>
      </c>
      <c r="G224" s="6" t="s">
        <v>0</v>
      </c>
      <c r="H224" s="7">
        <f>H225</f>
        <v>3267900</v>
      </c>
      <c r="I224" s="37">
        <f t="shared" ref="I224:J226" si="67">I225</f>
        <v>3378745.5</v>
      </c>
      <c r="J224" s="45">
        <f t="shared" si="67"/>
        <v>886524.57</v>
      </c>
      <c r="K224" s="51">
        <f t="shared" si="65"/>
        <v>0.26238276011022432</v>
      </c>
    </row>
    <row r="225" spans="1:11" ht="32.25" customHeight="1" x14ac:dyDescent="0.2">
      <c r="A225" s="4" t="s">
        <v>20</v>
      </c>
      <c r="B225" s="5" t="s">
        <v>19</v>
      </c>
      <c r="C225" s="14" t="s">
        <v>12</v>
      </c>
      <c r="D225" s="5" t="s">
        <v>167</v>
      </c>
      <c r="E225" s="5" t="s">
        <v>23</v>
      </c>
      <c r="F225" s="8" t="s">
        <v>0</v>
      </c>
      <c r="G225" s="8" t="s">
        <v>0</v>
      </c>
      <c r="H225" s="7">
        <f>H226</f>
        <v>3267900</v>
      </c>
      <c r="I225" s="37">
        <f t="shared" si="67"/>
        <v>3378745.5</v>
      </c>
      <c r="J225" s="45">
        <f t="shared" si="67"/>
        <v>886524.57</v>
      </c>
      <c r="K225" s="51">
        <f t="shared" si="65"/>
        <v>0.26238276011022432</v>
      </c>
    </row>
    <row r="226" spans="1:11" ht="64.5" customHeight="1" x14ac:dyDescent="0.2">
      <c r="A226" s="9" t="s">
        <v>168</v>
      </c>
      <c r="B226" s="3" t="s">
        <v>19</v>
      </c>
      <c r="C226" s="14" t="s">
        <v>12</v>
      </c>
      <c r="D226" s="3" t="s">
        <v>167</v>
      </c>
      <c r="E226" s="3" t="s">
        <v>23</v>
      </c>
      <c r="F226" s="3" t="s">
        <v>169</v>
      </c>
      <c r="G226" s="10" t="s">
        <v>0</v>
      </c>
      <c r="H226" s="11">
        <f>H227</f>
        <v>3267900</v>
      </c>
      <c r="I226" s="38">
        <f t="shared" si="67"/>
        <v>3378745.5</v>
      </c>
      <c r="J226" s="46">
        <f t="shared" si="67"/>
        <v>886524.57</v>
      </c>
      <c r="K226" s="51">
        <f t="shared" si="65"/>
        <v>0.26238276011022432</v>
      </c>
    </row>
    <row r="227" spans="1:11" ht="48.95" customHeight="1" x14ac:dyDescent="0.2">
      <c r="A227" s="9" t="s">
        <v>28</v>
      </c>
      <c r="B227" s="3" t="s">
        <v>19</v>
      </c>
      <c r="C227" s="14" t="s">
        <v>12</v>
      </c>
      <c r="D227" s="3" t="s">
        <v>167</v>
      </c>
      <c r="E227" s="3" t="s">
        <v>23</v>
      </c>
      <c r="F227" s="3" t="s">
        <v>169</v>
      </c>
      <c r="G227" s="3" t="s">
        <v>29</v>
      </c>
      <c r="H227" s="17">
        <v>3267900</v>
      </c>
      <c r="I227" s="39">
        <v>3378745.5</v>
      </c>
      <c r="J227" s="47">
        <v>886524.57</v>
      </c>
      <c r="K227" s="51">
        <f t="shared" si="65"/>
        <v>0.26238276011022432</v>
      </c>
    </row>
    <row r="228" spans="1:11" ht="64.5" customHeight="1" x14ac:dyDescent="0.2">
      <c r="A228" s="9" t="s">
        <v>30</v>
      </c>
      <c r="B228" s="3" t="s">
        <v>19</v>
      </c>
      <c r="C228" s="14" t="s">
        <v>12</v>
      </c>
      <c r="D228" s="3" t="s">
        <v>167</v>
      </c>
      <c r="E228" s="3" t="s">
        <v>23</v>
      </c>
      <c r="F228" s="3" t="s">
        <v>169</v>
      </c>
      <c r="G228" s="3" t="s">
        <v>31</v>
      </c>
      <c r="H228" s="17">
        <v>3267900</v>
      </c>
      <c r="I228" s="39">
        <v>3378745.5</v>
      </c>
      <c r="J228" s="47">
        <v>886524.57</v>
      </c>
      <c r="K228" s="51">
        <f t="shared" si="65"/>
        <v>0.26238276011022432</v>
      </c>
    </row>
    <row r="229" spans="1:11" ht="112.35" customHeight="1" x14ac:dyDescent="0.2">
      <c r="A229" s="4" t="s">
        <v>170</v>
      </c>
      <c r="B229" s="5" t="s">
        <v>19</v>
      </c>
      <c r="C229" s="14" t="s">
        <v>12</v>
      </c>
      <c r="D229" s="5" t="s">
        <v>171</v>
      </c>
      <c r="E229" s="6" t="s">
        <v>0</v>
      </c>
      <c r="F229" s="6" t="s">
        <v>0</v>
      </c>
      <c r="G229" s="6" t="s">
        <v>0</v>
      </c>
      <c r="H229" s="7">
        <f>H230</f>
        <v>556000</v>
      </c>
      <c r="I229" s="37">
        <f t="shared" ref="I229:J231" si="68">I230</f>
        <v>556000</v>
      </c>
      <c r="J229" s="45">
        <f t="shared" si="68"/>
        <v>92050</v>
      </c>
      <c r="K229" s="51">
        <f t="shared" si="65"/>
        <v>0.16555755395683452</v>
      </c>
    </row>
    <row r="230" spans="1:11" ht="32.25" customHeight="1" x14ac:dyDescent="0.2">
      <c r="A230" s="4" t="s">
        <v>20</v>
      </c>
      <c r="B230" s="5" t="s">
        <v>19</v>
      </c>
      <c r="C230" s="14" t="s">
        <v>12</v>
      </c>
      <c r="D230" s="5" t="s">
        <v>171</v>
      </c>
      <c r="E230" s="5" t="s">
        <v>23</v>
      </c>
      <c r="F230" s="8" t="s">
        <v>0</v>
      </c>
      <c r="G230" s="8" t="s">
        <v>0</v>
      </c>
      <c r="H230" s="7">
        <f>H231+H234</f>
        <v>556000</v>
      </c>
      <c r="I230" s="37">
        <f>I231+I234</f>
        <v>556000</v>
      </c>
      <c r="J230" s="37">
        <f>J231+J234</f>
        <v>92050</v>
      </c>
      <c r="K230" s="51">
        <f t="shared" si="65"/>
        <v>0.16555755395683452</v>
      </c>
    </row>
    <row r="231" spans="1:11" ht="48.95" customHeight="1" x14ac:dyDescent="0.2">
      <c r="A231" s="9" t="s">
        <v>172</v>
      </c>
      <c r="B231" s="3" t="s">
        <v>19</v>
      </c>
      <c r="C231" s="14" t="s">
        <v>12</v>
      </c>
      <c r="D231" s="3" t="s">
        <v>171</v>
      </c>
      <c r="E231" s="3" t="s">
        <v>23</v>
      </c>
      <c r="F231" s="3" t="s">
        <v>173</v>
      </c>
      <c r="G231" s="10" t="s">
        <v>0</v>
      </c>
      <c r="H231" s="11">
        <f>H232</f>
        <v>554000</v>
      </c>
      <c r="I231" s="38">
        <f t="shared" si="68"/>
        <v>554000</v>
      </c>
      <c r="J231" s="46">
        <f t="shared" si="68"/>
        <v>92050</v>
      </c>
      <c r="K231" s="51">
        <f t="shared" si="65"/>
        <v>0.16615523465703971</v>
      </c>
    </row>
    <row r="232" spans="1:11" ht="48.95" customHeight="1" x14ac:dyDescent="0.2">
      <c r="A232" s="9" t="s">
        <v>28</v>
      </c>
      <c r="B232" s="3" t="s">
        <v>19</v>
      </c>
      <c r="C232" s="14" t="s">
        <v>12</v>
      </c>
      <c r="D232" s="3" t="s">
        <v>171</v>
      </c>
      <c r="E232" s="3" t="s">
        <v>23</v>
      </c>
      <c r="F232" s="3" t="s">
        <v>173</v>
      </c>
      <c r="G232" s="3" t="s">
        <v>29</v>
      </c>
      <c r="H232" s="17">
        <v>554000</v>
      </c>
      <c r="I232" s="38">
        <v>554000</v>
      </c>
      <c r="J232" s="46">
        <v>92050</v>
      </c>
      <c r="K232" s="51">
        <f t="shared" si="65"/>
        <v>0.16615523465703971</v>
      </c>
    </row>
    <row r="233" spans="1:11" ht="64.5" customHeight="1" x14ac:dyDescent="0.2">
      <c r="A233" s="9" t="s">
        <v>30</v>
      </c>
      <c r="B233" s="3" t="s">
        <v>19</v>
      </c>
      <c r="C233" s="14" t="s">
        <v>12</v>
      </c>
      <c r="D233" s="3" t="s">
        <v>171</v>
      </c>
      <c r="E233" s="3" t="s">
        <v>23</v>
      </c>
      <c r="F233" s="3" t="s">
        <v>173</v>
      </c>
      <c r="G233" s="3" t="s">
        <v>31</v>
      </c>
      <c r="H233" s="17">
        <v>554000</v>
      </c>
      <c r="I233" s="38">
        <v>554000</v>
      </c>
      <c r="J233" s="46">
        <v>92050</v>
      </c>
      <c r="K233" s="51">
        <f t="shared" si="65"/>
        <v>0.16615523465703971</v>
      </c>
    </row>
    <row r="234" spans="1:11" ht="64.5" customHeight="1" x14ac:dyDescent="0.2">
      <c r="A234" s="15" t="s">
        <v>247</v>
      </c>
      <c r="B234" s="13" t="s">
        <v>19</v>
      </c>
      <c r="C234" s="14" t="s">
        <v>12</v>
      </c>
      <c r="D234" s="13" t="s">
        <v>171</v>
      </c>
      <c r="E234" s="13" t="s">
        <v>23</v>
      </c>
      <c r="F234" s="13" t="s">
        <v>246</v>
      </c>
      <c r="G234" s="14"/>
      <c r="H234" s="17">
        <f>H235</f>
        <v>2000</v>
      </c>
      <c r="I234" s="17">
        <f>I235</f>
        <v>2000</v>
      </c>
      <c r="J234" s="46"/>
      <c r="K234" s="51">
        <f t="shared" si="65"/>
        <v>0</v>
      </c>
    </row>
    <row r="235" spans="1:11" ht="64.5" customHeight="1" x14ac:dyDescent="0.2">
      <c r="A235" s="15" t="s">
        <v>28</v>
      </c>
      <c r="B235" s="13" t="s">
        <v>19</v>
      </c>
      <c r="C235" s="14" t="s">
        <v>12</v>
      </c>
      <c r="D235" s="13" t="s">
        <v>171</v>
      </c>
      <c r="E235" s="13" t="s">
        <v>23</v>
      </c>
      <c r="F235" s="13" t="s">
        <v>246</v>
      </c>
      <c r="G235" s="13" t="s">
        <v>29</v>
      </c>
      <c r="H235" s="17">
        <v>2000</v>
      </c>
      <c r="I235" s="17">
        <v>2000</v>
      </c>
      <c r="J235" s="46"/>
      <c r="K235" s="51">
        <f t="shared" si="65"/>
        <v>0</v>
      </c>
    </row>
    <row r="236" spans="1:11" ht="64.5" customHeight="1" x14ac:dyDescent="0.2">
      <c r="A236" s="15" t="s">
        <v>30</v>
      </c>
      <c r="B236" s="13" t="s">
        <v>19</v>
      </c>
      <c r="C236" s="14" t="s">
        <v>12</v>
      </c>
      <c r="D236" s="13" t="s">
        <v>171</v>
      </c>
      <c r="E236" s="13" t="s">
        <v>23</v>
      </c>
      <c r="F236" s="13" t="s">
        <v>246</v>
      </c>
      <c r="G236" s="13" t="s">
        <v>31</v>
      </c>
      <c r="H236" s="17">
        <v>2000</v>
      </c>
      <c r="I236" s="17">
        <v>2000</v>
      </c>
      <c r="J236" s="46"/>
      <c r="K236" s="51">
        <f t="shared" si="65"/>
        <v>0</v>
      </c>
    </row>
    <row r="237" spans="1:11" ht="39.75" customHeight="1" x14ac:dyDescent="0.2">
      <c r="A237" s="12" t="s">
        <v>244</v>
      </c>
      <c r="B237" s="13" t="s">
        <v>19</v>
      </c>
      <c r="C237" s="13" t="s">
        <v>9</v>
      </c>
      <c r="D237" s="13" t="s">
        <v>178</v>
      </c>
      <c r="E237" s="14"/>
      <c r="F237" s="14"/>
      <c r="G237" s="14"/>
      <c r="H237" s="17">
        <f>H238</f>
        <v>80808080.799999997</v>
      </c>
      <c r="I237" s="39">
        <f t="shared" ref="I237:J239" si="69">I238</f>
        <v>80808080.810000002</v>
      </c>
      <c r="J237" s="47">
        <f t="shared" si="69"/>
        <v>0</v>
      </c>
      <c r="K237" s="51">
        <f t="shared" si="65"/>
        <v>0</v>
      </c>
    </row>
    <row r="238" spans="1:11" ht="44.25" customHeight="1" x14ac:dyDescent="0.2">
      <c r="A238" s="15" t="s">
        <v>20</v>
      </c>
      <c r="B238" s="13" t="s">
        <v>19</v>
      </c>
      <c r="C238" s="13" t="s">
        <v>9</v>
      </c>
      <c r="D238" s="13" t="s">
        <v>178</v>
      </c>
      <c r="E238" s="13" t="s">
        <v>23</v>
      </c>
      <c r="F238" s="14"/>
      <c r="G238" s="14"/>
      <c r="H238" s="17">
        <f>H239</f>
        <v>80808080.799999997</v>
      </c>
      <c r="I238" s="39">
        <f t="shared" si="69"/>
        <v>80808080.810000002</v>
      </c>
      <c r="J238" s="47">
        <f t="shared" si="69"/>
        <v>0</v>
      </c>
      <c r="K238" s="51">
        <f t="shared" si="65"/>
        <v>0</v>
      </c>
    </row>
    <row r="239" spans="1:11" ht="78" customHeight="1" x14ac:dyDescent="0.2">
      <c r="A239" s="28" t="s">
        <v>252</v>
      </c>
      <c r="B239" s="13" t="s">
        <v>19</v>
      </c>
      <c r="C239" s="13" t="s">
        <v>9</v>
      </c>
      <c r="D239" s="13" t="s">
        <v>178</v>
      </c>
      <c r="E239" s="13" t="s">
        <v>23</v>
      </c>
      <c r="F239" s="14" t="s">
        <v>251</v>
      </c>
      <c r="G239" s="14"/>
      <c r="H239" s="17">
        <f>H240</f>
        <v>80808080.799999997</v>
      </c>
      <c r="I239" s="39">
        <f t="shared" si="69"/>
        <v>80808080.810000002</v>
      </c>
      <c r="J239" s="47">
        <f t="shared" si="69"/>
        <v>0</v>
      </c>
      <c r="K239" s="51">
        <f t="shared" si="65"/>
        <v>0</v>
      </c>
    </row>
    <row r="240" spans="1:11" ht="64.5" customHeight="1" x14ac:dyDescent="0.2">
      <c r="A240" s="15" t="s">
        <v>100</v>
      </c>
      <c r="B240" s="13" t="s">
        <v>19</v>
      </c>
      <c r="C240" s="13" t="s">
        <v>9</v>
      </c>
      <c r="D240" s="13" t="s">
        <v>178</v>
      </c>
      <c r="E240" s="13" t="s">
        <v>23</v>
      </c>
      <c r="F240" s="14" t="s">
        <v>251</v>
      </c>
      <c r="G240" s="13" t="s">
        <v>101</v>
      </c>
      <c r="H240" s="17">
        <v>80808080.799999997</v>
      </c>
      <c r="I240" s="17">
        <v>80808080.810000002</v>
      </c>
      <c r="J240" s="47"/>
      <c r="K240" s="51">
        <f t="shared" si="65"/>
        <v>0</v>
      </c>
    </row>
    <row r="241" spans="1:11" ht="47.25" customHeight="1" x14ac:dyDescent="0.2">
      <c r="A241" s="15" t="s">
        <v>102</v>
      </c>
      <c r="B241" s="13" t="s">
        <v>19</v>
      </c>
      <c r="C241" s="13" t="s">
        <v>9</v>
      </c>
      <c r="D241" s="13" t="s">
        <v>178</v>
      </c>
      <c r="E241" s="13" t="s">
        <v>23</v>
      </c>
      <c r="F241" s="14" t="s">
        <v>251</v>
      </c>
      <c r="G241" s="13" t="s">
        <v>103</v>
      </c>
      <c r="H241" s="17">
        <v>80808080.799999997</v>
      </c>
      <c r="I241" s="17">
        <v>80808080.810000002</v>
      </c>
      <c r="J241" s="47"/>
      <c r="K241" s="51">
        <f t="shared" si="65"/>
        <v>0</v>
      </c>
    </row>
    <row r="242" spans="1:11" ht="32.25" customHeight="1" x14ac:dyDescent="0.2">
      <c r="A242" s="4" t="s">
        <v>174</v>
      </c>
      <c r="B242" s="5" t="s">
        <v>19</v>
      </c>
      <c r="C242" s="5">
        <v>1</v>
      </c>
      <c r="D242" s="5" t="s">
        <v>175</v>
      </c>
      <c r="E242" s="6" t="s">
        <v>0</v>
      </c>
      <c r="F242" s="6" t="s">
        <v>0</v>
      </c>
      <c r="G242" s="6" t="s">
        <v>0</v>
      </c>
      <c r="H242" s="7">
        <f>H243</f>
        <v>8002172.3700000001</v>
      </c>
      <c r="I242" s="7">
        <f t="shared" ref="I242:J243" si="70">I243</f>
        <v>8919350.6699999999</v>
      </c>
      <c r="J242" s="7">
        <f t="shared" si="70"/>
        <v>3241421.85</v>
      </c>
      <c r="K242" s="51">
        <f t="shared" si="65"/>
        <v>0.36341455448124005</v>
      </c>
    </row>
    <row r="243" spans="1:11" ht="32.25" customHeight="1" x14ac:dyDescent="0.2">
      <c r="A243" s="4" t="s">
        <v>20</v>
      </c>
      <c r="B243" s="5" t="s">
        <v>19</v>
      </c>
      <c r="C243" s="5">
        <v>1</v>
      </c>
      <c r="D243" s="5" t="s">
        <v>175</v>
      </c>
      <c r="E243" s="5" t="s">
        <v>23</v>
      </c>
      <c r="F243" s="8" t="s">
        <v>0</v>
      </c>
      <c r="G243" s="8" t="s">
        <v>0</v>
      </c>
      <c r="H243" s="7">
        <f>H244</f>
        <v>8002172.3700000001</v>
      </c>
      <c r="I243" s="7">
        <f t="shared" si="70"/>
        <v>8919350.6699999999</v>
      </c>
      <c r="J243" s="7">
        <f t="shared" si="70"/>
        <v>3241421.85</v>
      </c>
      <c r="K243" s="51">
        <f t="shared" si="65"/>
        <v>0.36341455448124005</v>
      </c>
    </row>
    <row r="244" spans="1:11" ht="48.95" customHeight="1" x14ac:dyDescent="0.2">
      <c r="A244" s="9" t="s">
        <v>176</v>
      </c>
      <c r="B244" s="3" t="s">
        <v>19</v>
      </c>
      <c r="C244" s="3">
        <v>1</v>
      </c>
      <c r="D244" s="3" t="s">
        <v>175</v>
      </c>
      <c r="E244" s="3" t="s">
        <v>23</v>
      </c>
      <c r="F244" s="3" t="s">
        <v>177</v>
      </c>
      <c r="G244" s="10" t="s">
        <v>0</v>
      </c>
      <c r="H244" s="11">
        <f>H245</f>
        <v>8002172.3700000001</v>
      </c>
      <c r="I244" s="38">
        <f>I245</f>
        <v>8919350.6699999999</v>
      </c>
      <c r="J244" s="46">
        <v>3241421.85</v>
      </c>
      <c r="K244" s="51">
        <f t="shared" si="65"/>
        <v>0.36341455448124005</v>
      </c>
    </row>
    <row r="245" spans="1:11" ht="48.95" customHeight="1" x14ac:dyDescent="0.2">
      <c r="A245" s="9" t="s">
        <v>100</v>
      </c>
      <c r="B245" s="3" t="s">
        <v>19</v>
      </c>
      <c r="C245" s="3">
        <v>1</v>
      </c>
      <c r="D245" s="3" t="s">
        <v>175</v>
      </c>
      <c r="E245" s="3" t="s">
        <v>23</v>
      </c>
      <c r="F245" s="3" t="s">
        <v>177</v>
      </c>
      <c r="G245" s="3" t="s">
        <v>101</v>
      </c>
      <c r="H245" s="17">
        <v>8002172.3700000001</v>
      </c>
      <c r="I245" s="38">
        <v>8919350.6699999999</v>
      </c>
      <c r="J245" s="46">
        <v>3241421.85</v>
      </c>
      <c r="K245" s="51">
        <f t="shared" si="65"/>
        <v>0.36341455448124005</v>
      </c>
    </row>
    <row r="246" spans="1:11" ht="15" customHeight="1" x14ac:dyDescent="0.2">
      <c r="A246" s="9" t="s">
        <v>102</v>
      </c>
      <c r="B246" s="3" t="s">
        <v>19</v>
      </c>
      <c r="C246" s="3" t="s">
        <v>21</v>
      </c>
      <c r="D246" s="3" t="s">
        <v>175</v>
      </c>
      <c r="E246" s="3" t="s">
        <v>23</v>
      </c>
      <c r="F246" s="3" t="s">
        <v>177</v>
      </c>
      <c r="G246" s="3" t="s">
        <v>103</v>
      </c>
      <c r="H246" s="17">
        <v>8002172.3700000001</v>
      </c>
      <c r="I246" s="38">
        <v>8919350.6699999999</v>
      </c>
      <c r="J246" s="46">
        <v>3241421.85</v>
      </c>
      <c r="K246" s="51">
        <f t="shared" si="65"/>
        <v>0.36341455448124005</v>
      </c>
    </row>
    <row r="247" spans="1:11" ht="32.25" customHeight="1" x14ac:dyDescent="0.2">
      <c r="A247" s="4" t="s">
        <v>179</v>
      </c>
      <c r="B247" s="5" t="s">
        <v>180</v>
      </c>
      <c r="C247" s="6" t="s">
        <v>0</v>
      </c>
      <c r="D247" s="6" t="s">
        <v>0</v>
      </c>
      <c r="E247" s="6" t="s">
        <v>0</v>
      </c>
      <c r="F247" s="6" t="s">
        <v>0</v>
      </c>
      <c r="G247" s="6" t="s">
        <v>0</v>
      </c>
      <c r="H247" s="7">
        <f>H257+H262+H276+H320+H325+H330+H335+H248</f>
        <v>347424572.01000005</v>
      </c>
      <c r="I247" s="37">
        <f>I257+I262+I276+I320+I325+I330+I335+I248+I252</f>
        <v>356198707.50000006</v>
      </c>
      <c r="J247" s="37">
        <f>J257+J262+J276+J320+J325+J330+J335+J248+J252</f>
        <v>183996505.30000001</v>
      </c>
      <c r="K247" s="51">
        <f t="shared" si="65"/>
        <v>0.51655579154508857</v>
      </c>
    </row>
    <row r="248" spans="1:11" ht="74.25" customHeight="1" x14ac:dyDescent="0.2">
      <c r="A248" s="33" t="s">
        <v>261</v>
      </c>
      <c r="B248" s="31" t="s">
        <v>180</v>
      </c>
      <c r="C248" s="31" t="s">
        <v>9</v>
      </c>
      <c r="D248" s="31" t="s">
        <v>259</v>
      </c>
      <c r="E248" s="5"/>
      <c r="F248" s="5"/>
      <c r="G248" s="5"/>
      <c r="H248" s="7">
        <f>H249</f>
        <v>1058908.79</v>
      </c>
      <c r="I248" s="37">
        <f t="shared" ref="I248:J249" si="71">I249</f>
        <v>1058908.79</v>
      </c>
      <c r="J248" s="45">
        <f t="shared" si="71"/>
        <v>613098</v>
      </c>
      <c r="K248" s="51">
        <f t="shared" si="65"/>
        <v>0.57899037744317905</v>
      </c>
    </row>
    <row r="249" spans="1:11" ht="63" customHeight="1" x14ac:dyDescent="0.2">
      <c r="A249" s="28" t="s">
        <v>258</v>
      </c>
      <c r="B249" s="14" t="s">
        <v>180</v>
      </c>
      <c r="C249" s="14" t="s">
        <v>9</v>
      </c>
      <c r="D249" s="14" t="s">
        <v>259</v>
      </c>
      <c r="E249" s="14" t="s">
        <v>182</v>
      </c>
      <c r="F249" s="14" t="s">
        <v>257</v>
      </c>
      <c r="G249" s="14"/>
      <c r="H249" s="7">
        <f>H250</f>
        <v>1058908.79</v>
      </c>
      <c r="I249" s="37">
        <f t="shared" si="71"/>
        <v>1058908.79</v>
      </c>
      <c r="J249" s="45">
        <f t="shared" si="71"/>
        <v>613098</v>
      </c>
      <c r="K249" s="51">
        <f t="shared" si="65"/>
        <v>0.57899037744317905</v>
      </c>
    </row>
    <row r="250" spans="1:11" ht="54.75" customHeight="1" x14ac:dyDescent="0.2">
      <c r="A250" s="28" t="s">
        <v>24</v>
      </c>
      <c r="B250" s="14" t="s">
        <v>180</v>
      </c>
      <c r="C250" s="14" t="s">
        <v>9</v>
      </c>
      <c r="D250" s="14" t="s">
        <v>259</v>
      </c>
      <c r="E250" s="14" t="s">
        <v>182</v>
      </c>
      <c r="F250" s="14" t="s">
        <v>257</v>
      </c>
      <c r="G250" s="14" t="s">
        <v>25</v>
      </c>
      <c r="H250" s="20">
        <v>1058908.79</v>
      </c>
      <c r="I250" s="38">
        <v>1058908.79</v>
      </c>
      <c r="J250" s="46">
        <v>613098</v>
      </c>
      <c r="K250" s="51">
        <f t="shared" si="65"/>
        <v>0.57899037744317905</v>
      </c>
    </row>
    <row r="251" spans="1:11" ht="32.25" customHeight="1" x14ac:dyDescent="0.2">
      <c r="A251" s="28" t="s">
        <v>26</v>
      </c>
      <c r="B251" s="14" t="s">
        <v>180</v>
      </c>
      <c r="C251" s="14" t="s">
        <v>9</v>
      </c>
      <c r="D251" s="14" t="s">
        <v>259</v>
      </c>
      <c r="E251" s="14" t="s">
        <v>182</v>
      </c>
      <c r="F251" s="14" t="s">
        <v>257</v>
      </c>
      <c r="G251" s="14" t="s">
        <v>27</v>
      </c>
      <c r="H251" s="20">
        <v>1058908.79</v>
      </c>
      <c r="I251" s="38">
        <v>1058908.79</v>
      </c>
      <c r="J251" s="46">
        <v>613098</v>
      </c>
      <c r="K251" s="51">
        <f t="shared" si="65"/>
        <v>0.57899037744317905</v>
      </c>
    </row>
    <row r="252" spans="1:11" ht="90.75" customHeight="1" x14ac:dyDescent="0.2">
      <c r="A252" s="4" t="s">
        <v>261</v>
      </c>
      <c r="B252" s="14" t="s">
        <v>180</v>
      </c>
      <c r="C252" s="14" t="s">
        <v>9</v>
      </c>
      <c r="D252" s="14" t="s">
        <v>271</v>
      </c>
      <c r="E252" s="14"/>
      <c r="F252" s="14"/>
      <c r="G252" s="14"/>
      <c r="H252" s="20"/>
      <c r="I252" s="38">
        <f t="shared" ref="I252:J254" si="72">I253</f>
        <v>2461295</v>
      </c>
      <c r="J252" s="38">
        <f t="shared" si="72"/>
        <v>115440</v>
      </c>
      <c r="K252" s="51">
        <f t="shared" si="65"/>
        <v>4.6902138914677032E-2</v>
      </c>
    </row>
    <row r="253" spans="1:11" ht="32.25" customHeight="1" x14ac:dyDescent="0.2">
      <c r="A253" s="28" t="s">
        <v>179</v>
      </c>
      <c r="B253" s="14" t="s">
        <v>180</v>
      </c>
      <c r="C253" s="14" t="s">
        <v>9</v>
      </c>
      <c r="D253" s="14" t="s">
        <v>271</v>
      </c>
      <c r="E253" s="14" t="s">
        <v>182</v>
      </c>
      <c r="F253" s="14"/>
      <c r="G253" s="14"/>
      <c r="H253" s="20"/>
      <c r="I253" s="38">
        <f t="shared" si="72"/>
        <v>2461295</v>
      </c>
      <c r="J253" s="38">
        <f t="shared" si="72"/>
        <v>115440</v>
      </c>
      <c r="K253" s="51">
        <f t="shared" si="65"/>
        <v>4.6902138914677032E-2</v>
      </c>
    </row>
    <row r="254" spans="1:11" ht="77.25" customHeight="1" x14ac:dyDescent="0.2">
      <c r="A254" s="28" t="s">
        <v>273</v>
      </c>
      <c r="B254" s="14" t="s">
        <v>180</v>
      </c>
      <c r="C254" s="14" t="s">
        <v>9</v>
      </c>
      <c r="D254" s="14" t="s">
        <v>271</v>
      </c>
      <c r="E254" s="14" t="s">
        <v>182</v>
      </c>
      <c r="F254" s="14" t="s">
        <v>272</v>
      </c>
      <c r="G254" s="14"/>
      <c r="H254" s="20"/>
      <c r="I254" s="38">
        <f t="shared" si="72"/>
        <v>2461295</v>
      </c>
      <c r="J254" s="38">
        <f t="shared" si="72"/>
        <v>115440</v>
      </c>
      <c r="K254" s="51">
        <f t="shared" si="65"/>
        <v>4.6902138914677032E-2</v>
      </c>
    </row>
    <row r="255" spans="1:11" ht="42" customHeight="1" x14ac:dyDescent="0.2">
      <c r="A255" s="28" t="s">
        <v>24</v>
      </c>
      <c r="B255" s="14" t="s">
        <v>180</v>
      </c>
      <c r="C255" s="14" t="s">
        <v>9</v>
      </c>
      <c r="D255" s="14" t="s">
        <v>271</v>
      </c>
      <c r="E255" s="14" t="s">
        <v>182</v>
      </c>
      <c r="F255" s="14" t="s">
        <v>272</v>
      </c>
      <c r="G255" s="14" t="s">
        <v>25</v>
      </c>
      <c r="H255" s="20"/>
      <c r="I255" s="38">
        <v>2461295</v>
      </c>
      <c r="J255" s="46">
        <v>115440</v>
      </c>
      <c r="K255" s="51">
        <f t="shared" si="65"/>
        <v>4.6902138914677032E-2</v>
      </c>
    </row>
    <row r="256" spans="1:11" ht="32.25" customHeight="1" x14ac:dyDescent="0.2">
      <c r="A256" s="28" t="s">
        <v>26</v>
      </c>
      <c r="B256" s="14" t="s">
        <v>180</v>
      </c>
      <c r="C256" s="14" t="s">
        <v>9</v>
      </c>
      <c r="D256" s="14" t="s">
        <v>271</v>
      </c>
      <c r="E256" s="14" t="s">
        <v>182</v>
      </c>
      <c r="F256" s="14" t="s">
        <v>272</v>
      </c>
      <c r="G256" s="14" t="s">
        <v>27</v>
      </c>
      <c r="H256" s="20"/>
      <c r="I256" s="38">
        <v>2461295</v>
      </c>
      <c r="J256" s="46">
        <v>115440</v>
      </c>
      <c r="K256" s="51">
        <f t="shared" si="65"/>
        <v>4.6902138914677032E-2</v>
      </c>
    </row>
    <row r="257" spans="1:11" ht="78.75" customHeight="1" x14ac:dyDescent="0.2">
      <c r="A257" s="26" t="s">
        <v>249</v>
      </c>
      <c r="B257" s="5" t="s">
        <v>180</v>
      </c>
      <c r="C257" s="5">
        <v>2</v>
      </c>
      <c r="D257" s="3" t="s">
        <v>241</v>
      </c>
      <c r="E257" s="6" t="s">
        <v>0</v>
      </c>
      <c r="F257" s="6" t="s">
        <v>0</v>
      </c>
      <c r="G257" s="6" t="s">
        <v>0</v>
      </c>
      <c r="H257" s="7">
        <f>H258</f>
        <v>54077184.289999999</v>
      </c>
      <c r="I257" s="37">
        <f t="shared" ref="I257:J259" si="73">I258</f>
        <v>54077184.299999997</v>
      </c>
      <c r="J257" s="45">
        <f t="shared" si="73"/>
        <v>24809296.879999999</v>
      </c>
      <c r="K257" s="51">
        <f t="shared" si="65"/>
        <v>0.45877567778616757</v>
      </c>
    </row>
    <row r="258" spans="1:11" ht="48.95" customHeight="1" x14ac:dyDescent="0.2">
      <c r="A258" s="4" t="s">
        <v>181</v>
      </c>
      <c r="B258" s="5" t="s">
        <v>180</v>
      </c>
      <c r="C258" s="5">
        <v>2</v>
      </c>
      <c r="D258" s="3" t="s">
        <v>241</v>
      </c>
      <c r="E258" s="5" t="s">
        <v>182</v>
      </c>
      <c r="F258" s="8" t="s">
        <v>0</v>
      </c>
      <c r="G258" s="8" t="s">
        <v>0</v>
      </c>
      <c r="H258" s="7">
        <f>H259</f>
        <v>54077184.289999999</v>
      </c>
      <c r="I258" s="37">
        <f t="shared" si="73"/>
        <v>54077184.299999997</v>
      </c>
      <c r="J258" s="45">
        <f t="shared" si="73"/>
        <v>24809296.879999999</v>
      </c>
      <c r="K258" s="51">
        <f t="shared" si="65"/>
        <v>0.45877567778616757</v>
      </c>
    </row>
    <row r="259" spans="1:11" ht="45.75" customHeight="1" x14ac:dyDescent="0.2">
      <c r="A259" s="27" t="s">
        <v>250</v>
      </c>
      <c r="B259" s="3" t="s">
        <v>180</v>
      </c>
      <c r="C259" s="3">
        <v>2</v>
      </c>
      <c r="D259" s="3" t="s">
        <v>241</v>
      </c>
      <c r="E259" s="3" t="s">
        <v>182</v>
      </c>
      <c r="F259" s="3" t="s">
        <v>260</v>
      </c>
      <c r="G259" s="10" t="s">
        <v>0</v>
      </c>
      <c r="H259" s="11">
        <f>H260</f>
        <v>54077184.289999999</v>
      </c>
      <c r="I259" s="38">
        <f t="shared" si="73"/>
        <v>54077184.299999997</v>
      </c>
      <c r="J259" s="46">
        <f t="shared" si="73"/>
        <v>24809296.879999999</v>
      </c>
      <c r="K259" s="51">
        <f t="shared" si="65"/>
        <v>0.45877567778616757</v>
      </c>
    </row>
    <row r="260" spans="1:11" ht="64.5" customHeight="1" x14ac:dyDescent="0.2">
      <c r="A260" s="9" t="s">
        <v>24</v>
      </c>
      <c r="B260" s="3" t="s">
        <v>180</v>
      </c>
      <c r="C260" s="3">
        <v>2</v>
      </c>
      <c r="D260" s="3" t="s">
        <v>241</v>
      </c>
      <c r="E260" s="3" t="s">
        <v>182</v>
      </c>
      <c r="F260" s="3" t="s">
        <v>260</v>
      </c>
      <c r="G260" s="16" t="s">
        <v>25</v>
      </c>
      <c r="H260" s="17">
        <v>54077184.289999999</v>
      </c>
      <c r="I260" s="38">
        <v>54077184.299999997</v>
      </c>
      <c r="J260" s="46">
        <v>24809296.879999999</v>
      </c>
      <c r="K260" s="51">
        <f t="shared" si="65"/>
        <v>0.45877567778616757</v>
      </c>
    </row>
    <row r="261" spans="1:11" ht="32.25" customHeight="1" x14ac:dyDescent="0.2">
      <c r="A261" s="9" t="s">
        <v>26</v>
      </c>
      <c r="B261" s="3" t="s">
        <v>180</v>
      </c>
      <c r="C261" s="3">
        <v>2</v>
      </c>
      <c r="D261" s="3" t="s">
        <v>241</v>
      </c>
      <c r="E261" s="3" t="s">
        <v>182</v>
      </c>
      <c r="F261" s="3" t="s">
        <v>260</v>
      </c>
      <c r="G261" s="16" t="s">
        <v>27</v>
      </c>
      <c r="H261" s="17">
        <v>54077184.289999999</v>
      </c>
      <c r="I261" s="38">
        <v>54077184.299999997</v>
      </c>
      <c r="J261" s="46">
        <v>24809296.879999999</v>
      </c>
      <c r="K261" s="51">
        <f t="shared" si="65"/>
        <v>0.45877567778616757</v>
      </c>
    </row>
    <row r="262" spans="1:11" ht="48.95" customHeight="1" x14ac:dyDescent="0.2">
      <c r="A262" s="4" t="s">
        <v>183</v>
      </c>
      <c r="B262" s="5" t="s">
        <v>180</v>
      </c>
      <c r="C262" s="5">
        <v>4</v>
      </c>
      <c r="D262" s="5" t="s">
        <v>37</v>
      </c>
      <c r="E262" s="6" t="s">
        <v>0</v>
      </c>
      <c r="F262" s="6" t="s">
        <v>0</v>
      </c>
      <c r="G262" s="6" t="s">
        <v>0</v>
      </c>
      <c r="H262" s="7">
        <f>H263</f>
        <v>41690254.520000003</v>
      </c>
      <c r="I262" s="37">
        <f t="shared" ref="I262:J262" si="74">I263</f>
        <v>41690583.710000001</v>
      </c>
      <c r="J262" s="45">
        <f t="shared" si="74"/>
        <v>18872388.710000001</v>
      </c>
      <c r="K262" s="51">
        <f t="shared" si="65"/>
        <v>0.45267748806964353</v>
      </c>
    </row>
    <row r="263" spans="1:11" ht="48.95" customHeight="1" x14ac:dyDescent="0.2">
      <c r="A263" s="4" t="s">
        <v>181</v>
      </c>
      <c r="B263" s="5" t="s">
        <v>180</v>
      </c>
      <c r="C263" s="5">
        <v>4</v>
      </c>
      <c r="D263" s="5" t="s">
        <v>37</v>
      </c>
      <c r="E263" s="5" t="s">
        <v>182</v>
      </c>
      <c r="F263" s="8" t="s">
        <v>0</v>
      </c>
      <c r="G263" s="8" t="s">
        <v>0</v>
      </c>
      <c r="H263" s="7">
        <f>H264+H269</f>
        <v>41690254.520000003</v>
      </c>
      <c r="I263" s="37">
        <f t="shared" ref="I263:J263" si="75">I264+I269</f>
        <v>41690583.710000001</v>
      </c>
      <c r="J263" s="45">
        <f t="shared" si="75"/>
        <v>18872388.710000001</v>
      </c>
      <c r="K263" s="51">
        <f t="shared" si="65"/>
        <v>0.45267748806964353</v>
      </c>
    </row>
    <row r="264" spans="1:11" ht="48.95" customHeight="1" x14ac:dyDescent="0.2">
      <c r="A264" s="9" t="s">
        <v>184</v>
      </c>
      <c r="B264" s="3" t="s">
        <v>180</v>
      </c>
      <c r="C264" s="3">
        <v>4</v>
      </c>
      <c r="D264" s="3" t="s">
        <v>37</v>
      </c>
      <c r="E264" s="3" t="s">
        <v>182</v>
      </c>
      <c r="F264" s="3" t="s">
        <v>55</v>
      </c>
      <c r="G264" s="10" t="s">
        <v>0</v>
      </c>
      <c r="H264" s="11">
        <f>H265+H267</f>
        <v>1791000</v>
      </c>
      <c r="I264" s="38">
        <f t="shared" ref="I264:J264" si="76">I265+I267</f>
        <v>1791000</v>
      </c>
      <c r="J264" s="46">
        <f t="shared" si="76"/>
        <v>802074.38</v>
      </c>
      <c r="K264" s="51">
        <f t="shared" si="65"/>
        <v>0.44783605806811838</v>
      </c>
    </row>
    <row r="265" spans="1:11" ht="127.9" customHeight="1" x14ac:dyDescent="0.2">
      <c r="A265" s="9" t="s">
        <v>40</v>
      </c>
      <c r="B265" s="3" t="s">
        <v>180</v>
      </c>
      <c r="C265" s="3">
        <v>4</v>
      </c>
      <c r="D265" s="3" t="s">
        <v>37</v>
      </c>
      <c r="E265" s="3" t="s">
        <v>182</v>
      </c>
      <c r="F265" s="3" t="s">
        <v>55</v>
      </c>
      <c r="G265" s="3" t="s">
        <v>41</v>
      </c>
      <c r="H265" s="17">
        <v>1592000</v>
      </c>
      <c r="I265" s="39">
        <v>1592000</v>
      </c>
      <c r="J265" s="47">
        <v>695836.36</v>
      </c>
      <c r="K265" s="51">
        <f t="shared" si="65"/>
        <v>0.43708314070351756</v>
      </c>
    </row>
    <row r="266" spans="1:11" ht="48.95" customHeight="1" x14ac:dyDescent="0.2">
      <c r="A266" s="9" t="s">
        <v>42</v>
      </c>
      <c r="B266" s="3" t="s">
        <v>180</v>
      </c>
      <c r="C266" s="3">
        <v>4</v>
      </c>
      <c r="D266" s="3" t="s">
        <v>37</v>
      </c>
      <c r="E266" s="3" t="s">
        <v>182</v>
      </c>
      <c r="F266" s="3" t="s">
        <v>55</v>
      </c>
      <c r="G266" s="3" t="s">
        <v>43</v>
      </c>
      <c r="H266" s="17">
        <v>1592000</v>
      </c>
      <c r="I266" s="39">
        <v>1592000</v>
      </c>
      <c r="J266" s="47">
        <v>695836.36</v>
      </c>
      <c r="K266" s="51">
        <f t="shared" si="65"/>
        <v>0.43708314070351756</v>
      </c>
    </row>
    <row r="267" spans="1:11" ht="48.95" customHeight="1" x14ac:dyDescent="0.2">
      <c r="A267" s="9" t="s">
        <v>28</v>
      </c>
      <c r="B267" s="3" t="s">
        <v>180</v>
      </c>
      <c r="C267" s="3">
        <v>4</v>
      </c>
      <c r="D267" s="3" t="s">
        <v>37</v>
      </c>
      <c r="E267" s="3" t="s">
        <v>182</v>
      </c>
      <c r="F267" s="3" t="s">
        <v>55</v>
      </c>
      <c r="G267" s="3" t="s">
        <v>29</v>
      </c>
      <c r="H267" s="17">
        <v>199000</v>
      </c>
      <c r="I267" s="39">
        <v>199000</v>
      </c>
      <c r="J267" s="47">
        <v>106238.02</v>
      </c>
      <c r="K267" s="51">
        <f t="shared" si="65"/>
        <v>0.53385939698492468</v>
      </c>
    </row>
    <row r="268" spans="1:11" ht="64.5" customHeight="1" x14ac:dyDescent="0.2">
      <c r="A268" s="9" t="s">
        <v>30</v>
      </c>
      <c r="B268" s="3" t="s">
        <v>180</v>
      </c>
      <c r="C268" s="3">
        <v>4</v>
      </c>
      <c r="D268" s="3" t="s">
        <v>37</v>
      </c>
      <c r="E268" s="3" t="s">
        <v>182</v>
      </c>
      <c r="F268" s="3" t="s">
        <v>55</v>
      </c>
      <c r="G268" s="3" t="s">
        <v>31</v>
      </c>
      <c r="H268" s="17">
        <v>199000</v>
      </c>
      <c r="I268" s="39">
        <v>199000</v>
      </c>
      <c r="J268" s="47">
        <v>106238.02</v>
      </c>
      <c r="K268" s="51">
        <f t="shared" si="65"/>
        <v>0.53385939698492468</v>
      </c>
    </row>
    <row r="269" spans="1:11" ht="64.5" customHeight="1" x14ac:dyDescent="0.2">
      <c r="A269" s="9" t="s">
        <v>185</v>
      </c>
      <c r="B269" s="3" t="s">
        <v>180</v>
      </c>
      <c r="C269" s="3">
        <v>4</v>
      </c>
      <c r="D269" s="3" t="s">
        <v>37</v>
      </c>
      <c r="E269" s="3" t="s">
        <v>182</v>
      </c>
      <c r="F269" s="3" t="s">
        <v>186</v>
      </c>
      <c r="G269" s="10" t="s">
        <v>0</v>
      </c>
      <c r="H269" s="11">
        <f>H270+H272+H274</f>
        <v>39899254.520000003</v>
      </c>
      <c r="I269" s="38">
        <f t="shared" ref="I269:J269" si="77">I270+I272+I274</f>
        <v>39899583.710000001</v>
      </c>
      <c r="J269" s="46">
        <f t="shared" si="77"/>
        <v>18070314.330000002</v>
      </c>
      <c r="K269" s="51">
        <f t="shared" si="65"/>
        <v>0.45289480866115034</v>
      </c>
    </row>
    <row r="270" spans="1:11" ht="127.9" customHeight="1" x14ac:dyDescent="0.2">
      <c r="A270" s="9" t="s">
        <v>40</v>
      </c>
      <c r="B270" s="3" t="s">
        <v>180</v>
      </c>
      <c r="C270" s="3">
        <v>4</v>
      </c>
      <c r="D270" s="3" t="s">
        <v>37</v>
      </c>
      <c r="E270" s="3" t="s">
        <v>182</v>
      </c>
      <c r="F270" s="3" t="s">
        <v>186</v>
      </c>
      <c r="G270" s="3" t="s">
        <v>41</v>
      </c>
      <c r="H270" s="17">
        <v>38956000</v>
      </c>
      <c r="I270" s="39">
        <v>38956000</v>
      </c>
      <c r="J270" s="47">
        <v>17675014.030000001</v>
      </c>
      <c r="K270" s="51">
        <f t="shared" si="65"/>
        <v>0.45371737421706543</v>
      </c>
    </row>
    <row r="271" spans="1:11" ht="48.95" customHeight="1" x14ac:dyDescent="0.2">
      <c r="A271" s="9" t="s">
        <v>42</v>
      </c>
      <c r="B271" s="3" t="s">
        <v>180</v>
      </c>
      <c r="C271" s="3">
        <v>4</v>
      </c>
      <c r="D271" s="3" t="s">
        <v>37</v>
      </c>
      <c r="E271" s="3" t="s">
        <v>182</v>
      </c>
      <c r="F271" s="3" t="s">
        <v>186</v>
      </c>
      <c r="G271" s="3" t="s">
        <v>43</v>
      </c>
      <c r="H271" s="17">
        <v>38956000</v>
      </c>
      <c r="I271" s="39">
        <v>38956000</v>
      </c>
      <c r="J271" s="47">
        <v>17675014.030000001</v>
      </c>
      <c r="K271" s="51">
        <f t="shared" si="65"/>
        <v>0.45371737421706543</v>
      </c>
    </row>
    <row r="272" spans="1:11" ht="48.95" customHeight="1" x14ac:dyDescent="0.2">
      <c r="A272" s="9" t="s">
        <v>28</v>
      </c>
      <c r="B272" s="3" t="s">
        <v>180</v>
      </c>
      <c r="C272" s="3">
        <v>4</v>
      </c>
      <c r="D272" s="3" t="s">
        <v>37</v>
      </c>
      <c r="E272" s="3" t="s">
        <v>182</v>
      </c>
      <c r="F272" s="3" t="s">
        <v>186</v>
      </c>
      <c r="G272" s="3" t="s">
        <v>29</v>
      </c>
      <c r="H272" s="17">
        <v>934754.52</v>
      </c>
      <c r="I272" s="39">
        <v>934754.52</v>
      </c>
      <c r="J272" s="47">
        <v>390161.3</v>
      </c>
      <c r="K272" s="51">
        <f t="shared" si="65"/>
        <v>0.41739439783612919</v>
      </c>
    </row>
    <row r="273" spans="1:11" ht="64.5" customHeight="1" x14ac:dyDescent="0.2">
      <c r="A273" s="9" t="s">
        <v>30</v>
      </c>
      <c r="B273" s="3" t="s">
        <v>180</v>
      </c>
      <c r="C273" s="3">
        <v>4</v>
      </c>
      <c r="D273" s="3" t="s">
        <v>37</v>
      </c>
      <c r="E273" s="3" t="s">
        <v>182</v>
      </c>
      <c r="F273" s="3" t="s">
        <v>186</v>
      </c>
      <c r="G273" s="3" t="s">
        <v>31</v>
      </c>
      <c r="H273" s="17">
        <v>934754.52</v>
      </c>
      <c r="I273" s="39">
        <v>934754.52</v>
      </c>
      <c r="J273" s="47">
        <v>390161.3</v>
      </c>
      <c r="K273" s="51">
        <f t="shared" si="65"/>
        <v>0.41739439783612919</v>
      </c>
    </row>
    <row r="274" spans="1:11" ht="15" customHeight="1" x14ac:dyDescent="0.2">
      <c r="A274" s="9" t="s">
        <v>56</v>
      </c>
      <c r="B274" s="3" t="s">
        <v>180</v>
      </c>
      <c r="C274" s="3">
        <v>4</v>
      </c>
      <c r="D274" s="3" t="s">
        <v>37</v>
      </c>
      <c r="E274" s="3" t="s">
        <v>182</v>
      </c>
      <c r="F274" s="3" t="s">
        <v>186</v>
      </c>
      <c r="G274" s="3" t="s">
        <v>57</v>
      </c>
      <c r="H274" s="17">
        <v>8500</v>
      </c>
      <c r="I274" s="39">
        <v>8829.19</v>
      </c>
      <c r="J274" s="47">
        <v>5139</v>
      </c>
      <c r="K274" s="51">
        <f t="shared" si="65"/>
        <v>0.5820465977060183</v>
      </c>
    </row>
    <row r="275" spans="1:11" ht="32.25" customHeight="1" x14ac:dyDescent="0.2">
      <c r="A275" s="9" t="s">
        <v>58</v>
      </c>
      <c r="B275" s="3" t="s">
        <v>180</v>
      </c>
      <c r="C275" s="3">
        <v>4</v>
      </c>
      <c r="D275" s="3" t="s">
        <v>37</v>
      </c>
      <c r="E275" s="3" t="s">
        <v>182</v>
      </c>
      <c r="F275" s="3" t="s">
        <v>186</v>
      </c>
      <c r="G275" s="3" t="s">
        <v>59</v>
      </c>
      <c r="H275" s="17">
        <v>8500</v>
      </c>
      <c r="I275" s="39">
        <v>8829.19</v>
      </c>
      <c r="J275" s="47">
        <v>5139</v>
      </c>
      <c r="K275" s="51">
        <f t="shared" si="65"/>
        <v>0.5820465977060183</v>
      </c>
    </row>
    <row r="276" spans="1:11" ht="80.099999999999994" customHeight="1" x14ac:dyDescent="0.2">
      <c r="A276" s="4" t="s">
        <v>187</v>
      </c>
      <c r="B276" s="5" t="s">
        <v>180</v>
      </c>
      <c r="C276" s="3">
        <v>4</v>
      </c>
      <c r="D276" s="5" t="s">
        <v>67</v>
      </c>
      <c r="E276" s="6" t="s">
        <v>0</v>
      </c>
      <c r="F276" s="6" t="s">
        <v>0</v>
      </c>
      <c r="G276" s="6" t="s">
        <v>0</v>
      </c>
      <c r="H276" s="7">
        <f>H277</f>
        <v>245103252.81</v>
      </c>
      <c r="I276" s="37">
        <f t="shared" ref="I276:J276" si="78">I277</f>
        <v>251415764.09999999</v>
      </c>
      <c r="J276" s="45">
        <f t="shared" si="78"/>
        <v>137093539.55000001</v>
      </c>
      <c r="K276" s="51">
        <f t="shared" si="65"/>
        <v>0.54528617185464712</v>
      </c>
    </row>
    <row r="277" spans="1:11" ht="48.95" customHeight="1" x14ac:dyDescent="0.2">
      <c r="A277" s="4" t="s">
        <v>181</v>
      </c>
      <c r="B277" s="5" t="s">
        <v>180</v>
      </c>
      <c r="C277" s="3">
        <v>4</v>
      </c>
      <c r="D277" s="5" t="s">
        <v>67</v>
      </c>
      <c r="E277" s="5" t="s">
        <v>182</v>
      </c>
      <c r="F277" s="8" t="s">
        <v>0</v>
      </c>
      <c r="G277" s="8" t="s">
        <v>0</v>
      </c>
      <c r="H277" s="7">
        <f>H278+H281+H284+H287+H290+H293+H296+H299+H305+H308+H311+H314+H317</f>
        <v>245103252.81</v>
      </c>
      <c r="I277" s="37">
        <f>I278+I281+I284+I287+I290+I293+I296+I299+I305+I308+I311+I314+I317+I302</f>
        <v>251415764.09999999</v>
      </c>
      <c r="J277" s="37">
        <f>J278+J281+J284+J287+J290+J293+J296+J299+J305+J308+J311+J314+J317+J302</f>
        <v>137093539.55000001</v>
      </c>
      <c r="K277" s="51">
        <f t="shared" si="65"/>
        <v>0.54528617185464712</v>
      </c>
    </row>
    <row r="278" spans="1:11" ht="255.2" customHeight="1" x14ac:dyDescent="0.2">
      <c r="A278" s="9" t="s">
        <v>188</v>
      </c>
      <c r="B278" s="3" t="s">
        <v>180</v>
      </c>
      <c r="C278" s="3">
        <v>4</v>
      </c>
      <c r="D278" s="3" t="s">
        <v>67</v>
      </c>
      <c r="E278" s="3" t="s">
        <v>182</v>
      </c>
      <c r="F278" s="3" t="s">
        <v>189</v>
      </c>
      <c r="G278" s="10" t="s">
        <v>0</v>
      </c>
      <c r="H278" s="11">
        <f>H279</f>
        <v>106488970</v>
      </c>
      <c r="I278" s="38">
        <f t="shared" ref="I278:J278" si="79">I279</f>
        <v>106488970</v>
      </c>
      <c r="J278" s="46">
        <f t="shared" si="79"/>
        <v>65223077</v>
      </c>
      <c r="K278" s="51">
        <f t="shared" si="65"/>
        <v>0.61248669228371733</v>
      </c>
    </row>
    <row r="279" spans="1:11" ht="64.5" customHeight="1" x14ac:dyDescent="0.2">
      <c r="A279" s="9" t="s">
        <v>24</v>
      </c>
      <c r="B279" s="3" t="s">
        <v>180</v>
      </c>
      <c r="C279" s="3">
        <v>4</v>
      </c>
      <c r="D279" s="3" t="s">
        <v>67</v>
      </c>
      <c r="E279" s="3" t="s">
        <v>182</v>
      </c>
      <c r="F279" s="3" t="s">
        <v>189</v>
      </c>
      <c r="G279" s="3" t="s">
        <v>25</v>
      </c>
      <c r="H279" s="17">
        <v>106488970</v>
      </c>
      <c r="I279" s="39">
        <v>106488970</v>
      </c>
      <c r="J279" s="47">
        <v>65223077</v>
      </c>
      <c r="K279" s="51">
        <f t="shared" si="65"/>
        <v>0.61248669228371733</v>
      </c>
    </row>
    <row r="280" spans="1:11" ht="32.25" customHeight="1" x14ac:dyDescent="0.2">
      <c r="A280" s="9" t="s">
        <v>26</v>
      </c>
      <c r="B280" s="3" t="s">
        <v>180</v>
      </c>
      <c r="C280" s="3">
        <v>4</v>
      </c>
      <c r="D280" s="3" t="s">
        <v>67</v>
      </c>
      <c r="E280" s="3" t="s">
        <v>182</v>
      </c>
      <c r="F280" s="3" t="s">
        <v>189</v>
      </c>
      <c r="G280" s="3" t="s">
        <v>27</v>
      </c>
      <c r="H280" s="17">
        <v>106488970</v>
      </c>
      <c r="I280" s="39">
        <v>106488970</v>
      </c>
      <c r="J280" s="47">
        <v>65223077</v>
      </c>
      <c r="K280" s="51">
        <f t="shared" si="65"/>
        <v>0.61248669228371733</v>
      </c>
    </row>
    <row r="281" spans="1:11" ht="289.5" customHeight="1" x14ac:dyDescent="0.2">
      <c r="A281" s="9" t="s">
        <v>190</v>
      </c>
      <c r="B281" s="3" t="s">
        <v>180</v>
      </c>
      <c r="C281" s="3">
        <v>4</v>
      </c>
      <c r="D281" s="3" t="s">
        <v>67</v>
      </c>
      <c r="E281" s="3" t="s">
        <v>182</v>
      </c>
      <c r="F281" s="3" t="s">
        <v>191</v>
      </c>
      <c r="G281" s="10" t="s">
        <v>0</v>
      </c>
      <c r="H281" s="11">
        <f>H282</f>
        <v>51004281</v>
      </c>
      <c r="I281" s="38">
        <f t="shared" ref="I281:J281" si="80">I282</f>
        <v>51004281</v>
      </c>
      <c r="J281" s="46">
        <f t="shared" si="80"/>
        <v>26052100</v>
      </c>
      <c r="K281" s="51">
        <f t="shared" si="65"/>
        <v>0.5107826145024964</v>
      </c>
    </row>
    <row r="282" spans="1:11" ht="64.5" customHeight="1" x14ac:dyDescent="0.2">
      <c r="A282" s="9" t="s">
        <v>24</v>
      </c>
      <c r="B282" s="3" t="s">
        <v>180</v>
      </c>
      <c r="C282" s="3">
        <v>4</v>
      </c>
      <c r="D282" s="3" t="s">
        <v>67</v>
      </c>
      <c r="E282" s="3" t="s">
        <v>182</v>
      </c>
      <c r="F282" s="3" t="s">
        <v>191</v>
      </c>
      <c r="G282" s="3" t="s">
        <v>25</v>
      </c>
      <c r="H282" s="17">
        <v>51004281</v>
      </c>
      <c r="I282" s="17">
        <v>51004281</v>
      </c>
      <c r="J282" s="47">
        <v>26052100</v>
      </c>
      <c r="K282" s="51">
        <f t="shared" si="65"/>
        <v>0.5107826145024964</v>
      </c>
    </row>
    <row r="283" spans="1:11" ht="32.25" customHeight="1" x14ac:dyDescent="0.2">
      <c r="A283" s="9" t="s">
        <v>26</v>
      </c>
      <c r="B283" s="3" t="s">
        <v>180</v>
      </c>
      <c r="C283" s="3">
        <v>4</v>
      </c>
      <c r="D283" s="3" t="s">
        <v>67</v>
      </c>
      <c r="E283" s="3" t="s">
        <v>182</v>
      </c>
      <c r="F283" s="3" t="s">
        <v>191</v>
      </c>
      <c r="G283" s="3" t="s">
        <v>27</v>
      </c>
      <c r="H283" s="17">
        <v>51004281</v>
      </c>
      <c r="I283" s="17">
        <v>51004281</v>
      </c>
      <c r="J283" s="47">
        <v>26052100</v>
      </c>
      <c r="K283" s="51">
        <f t="shared" si="65"/>
        <v>0.5107826145024964</v>
      </c>
    </row>
    <row r="284" spans="1:11" ht="80.099999999999994" customHeight="1" x14ac:dyDescent="0.2">
      <c r="A284" s="9" t="s">
        <v>192</v>
      </c>
      <c r="B284" s="3" t="s">
        <v>180</v>
      </c>
      <c r="C284" s="3">
        <v>4</v>
      </c>
      <c r="D284" s="3" t="s">
        <v>67</v>
      </c>
      <c r="E284" s="3" t="s">
        <v>182</v>
      </c>
      <c r="F284" s="3" t="s">
        <v>193</v>
      </c>
      <c r="G284" s="10" t="s">
        <v>0</v>
      </c>
      <c r="H284" s="11">
        <f>H285</f>
        <v>1204936</v>
      </c>
      <c r="I284" s="38">
        <f t="shared" ref="I284:J284" si="81">I285</f>
        <v>1204936</v>
      </c>
      <c r="J284" s="46">
        <f t="shared" si="81"/>
        <v>453340.63</v>
      </c>
      <c r="K284" s="51">
        <f t="shared" si="65"/>
        <v>0.37623627312985919</v>
      </c>
    </row>
    <row r="285" spans="1:11" ht="32.25" customHeight="1" x14ac:dyDescent="0.2">
      <c r="A285" s="9" t="s">
        <v>75</v>
      </c>
      <c r="B285" s="3" t="s">
        <v>180</v>
      </c>
      <c r="C285" s="3">
        <v>4</v>
      </c>
      <c r="D285" s="3" t="s">
        <v>67</v>
      </c>
      <c r="E285" s="3" t="s">
        <v>182</v>
      </c>
      <c r="F285" s="3" t="s">
        <v>193</v>
      </c>
      <c r="G285" s="3" t="s">
        <v>76</v>
      </c>
      <c r="H285" s="17">
        <v>1204936</v>
      </c>
      <c r="I285" s="39">
        <v>1204936</v>
      </c>
      <c r="J285" s="47">
        <v>453340.63</v>
      </c>
      <c r="K285" s="51">
        <f t="shared" si="65"/>
        <v>0.37623627312985919</v>
      </c>
    </row>
    <row r="286" spans="1:11" ht="48.95" customHeight="1" x14ac:dyDescent="0.2">
      <c r="A286" s="9" t="s">
        <v>77</v>
      </c>
      <c r="B286" s="3" t="s">
        <v>180</v>
      </c>
      <c r="C286" s="3">
        <v>4</v>
      </c>
      <c r="D286" s="3" t="s">
        <v>67</v>
      </c>
      <c r="E286" s="3" t="s">
        <v>182</v>
      </c>
      <c r="F286" s="3" t="s">
        <v>193</v>
      </c>
      <c r="G286" s="3" t="s">
        <v>78</v>
      </c>
      <c r="H286" s="17">
        <v>1204936</v>
      </c>
      <c r="I286" s="39">
        <v>1204936</v>
      </c>
      <c r="J286" s="47">
        <v>453340.63</v>
      </c>
      <c r="K286" s="51">
        <f t="shared" si="65"/>
        <v>0.37623627312985919</v>
      </c>
    </row>
    <row r="287" spans="1:11" ht="96.6" customHeight="1" x14ac:dyDescent="0.2">
      <c r="A287" s="9" t="s">
        <v>194</v>
      </c>
      <c r="B287" s="3" t="s">
        <v>180</v>
      </c>
      <c r="C287" s="3">
        <v>4</v>
      </c>
      <c r="D287" s="3" t="s">
        <v>67</v>
      </c>
      <c r="E287" s="3" t="s">
        <v>182</v>
      </c>
      <c r="F287" s="3" t="s">
        <v>195</v>
      </c>
      <c r="G287" s="10" t="s">
        <v>0</v>
      </c>
      <c r="H287" s="11">
        <f>H288</f>
        <v>9765000</v>
      </c>
      <c r="I287" s="38">
        <f t="shared" ref="I287:J287" si="82">I288</f>
        <v>9765000</v>
      </c>
      <c r="J287" s="46">
        <f t="shared" si="82"/>
        <v>5907825</v>
      </c>
      <c r="K287" s="51">
        <f t="shared" ref="K287:K353" si="83">J287/I287</f>
        <v>0.60499999999999998</v>
      </c>
    </row>
    <row r="288" spans="1:11" ht="64.5" customHeight="1" x14ac:dyDescent="0.2">
      <c r="A288" s="9" t="s">
        <v>24</v>
      </c>
      <c r="B288" s="3" t="s">
        <v>180</v>
      </c>
      <c r="C288" s="3">
        <v>4</v>
      </c>
      <c r="D288" s="3" t="s">
        <v>67</v>
      </c>
      <c r="E288" s="3" t="s">
        <v>182</v>
      </c>
      <c r="F288" s="3" t="s">
        <v>195</v>
      </c>
      <c r="G288" s="3" t="s">
        <v>25</v>
      </c>
      <c r="H288" s="17">
        <v>9765000</v>
      </c>
      <c r="I288" s="39">
        <v>9765000</v>
      </c>
      <c r="J288" s="47">
        <v>5907825</v>
      </c>
      <c r="K288" s="51">
        <f t="shared" si="83"/>
        <v>0.60499999999999998</v>
      </c>
    </row>
    <row r="289" spans="1:11" ht="32.25" customHeight="1" x14ac:dyDescent="0.2">
      <c r="A289" s="9" t="s">
        <v>26</v>
      </c>
      <c r="B289" s="3" t="s">
        <v>180</v>
      </c>
      <c r="C289" s="3">
        <v>4</v>
      </c>
      <c r="D289" s="3" t="s">
        <v>67</v>
      </c>
      <c r="E289" s="3" t="s">
        <v>182</v>
      </c>
      <c r="F289" s="3" t="s">
        <v>195</v>
      </c>
      <c r="G289" s="3" t="s">
        <v>27</v>
      </c>
      <c r="H289" s="17">
        <v>9765000</v>
      </c>
      <c r="I289" s="39">
        <v>9765000</v>
      </c>
      <c r="J289" s="47">
        <v>5907825</v>
      </c>
      <c r="K289" s="51">
        <f t="shared" si="83"/>
        <v>0.60499999999999998</v>
      </c>
    </row>
    <row r="290" spans="1:11" ht="32.25" customHeight="1" x14ac:dyDescent="0.2">
      <c r="A290" s="9" t="s">
        <v>196</v>
      </c>
      <c r="B290" s="3" t="s">
        <v>180</v>
      </c>
      <c r="C290" s="3">
        <v>4</v>
      </c>
      <c r="D290" s="3" t="s">
        <v>67</v>
      </c>
      <c r="E290" s="3" t="s">
        <v>182</v>
      </c>
      <c r="F290" s="3" t="s">
        <v>197</v>
      </c>
      <c r="G290" s="10" t="s">
        <v>0</v>
      </c>
      <c r="H290" s="11">
        <f>H291</f>
        <v>10666900</v>
      </c>
      <c r="I290" s="38">
        <f t="shared" ref="I290:J290" si="84">I291</f>
        <v>10736900</v>
      </c>
      <c r="J290" s="46">
        <f t="shared" si="84"/>
        <v>5265331.3499999996</v>
      </c>
      <c r="K290" s="51">
        <f t="shared" si="83"/>
        <v>0.49039586379681283</v>
      </c>
    </row>
    <row r="291" spans="1:11" ht="64.5" customHeight="1" x14ac:dyDescent="0.2">
      <c r="A291" s="9" t="s">
        <v>24</v>
      </c>
      <c r="B291" s="3" t="s">
        <v>180</v>
      </c>
      <c r="C291" s="3">
        <v>4</v>
      </c>
      <c r="D291" s="3" t="s">
        <v>67</v>
      </c>
      <c r="E291" s="3" t="s">
        <v>182</v>
      </c>
      <c r="F291" s="3" t="s">
        <v>197</v>
      </c>
      <c r="G291" s="3" t="s">
        <v>25</v>
      </c>
      <c r="H291" s="17">
        <v>10666900</v>
      </c>
      <c r="I291" s="39">
        <v>10736900</v>
      </c>
      <c r="J291" s="47">
        <v>5265331.3499999996</v>
      </c>
      <c r="K291" s="51">
        <f t="shared" si="83"/>
        <v>0.49039586379681283</v>
      </c>
    </row>
    <row r="292" spans="1:11" ht="32.25" customHeight="1" x14ac:dyDescent="0.2">
      <c r="A292" s="9" t="s">
        <v>26</v>
      </c>
      <c r="B292" s="3" t="s">
        <v>180</v>
      </c>
      <c r="C292" s="3">
        <v>4</v>
      </c>
      <c r="D292" s="3" t="s">
        <v>67</v>
      </c>
      <c r="E292" s="3" t="s">
        <v>182</v>
      </c>
      <c r="F292" s="3" t="s">
        <v>197</v>
      </c>
      <c r="G292" s="3" t="s">
        <v>27</v>
      </c>
      <c r="H292" s="17">
        <v>10666900</v>
      </c>
      <c r="I292" s="39">
        <v>10736900</v>
      </c>
      <c r="J292" s="47">
        <v>5265331.3499999996</v>
      </c>
      <c r="K292" s="51">
        <f t="shared" si="83"/>
        <v>0.49039586379681283</v>
      </c>
    </row>
    <row r="293" spans="1:11" ht="34.5" customHeight="1" x14ac:dyDescent="0.2">
      <c r="A293" s="9" t="s">
        <v>198</v>
      </c>
      <c r="B293" s="3" t="s">
        <v>180</v>
      </c>
      <c r="C293" s="3">
        <v>4</v>
      </c>
      <c r="D293" s="3" t="s">
        <v>67</v>
      </c>
      <c r="E293" s="3" t="s">
        <v>182</v>
      </c>
      <c r="F293" s="3" t="s">
        <v>199</v>
      </c>
      <c r="G293" s="10" t="s">
        <v>0</v>
      </c>
      <c r="H293" s="17">
        <f>H294</f>
        <v>34574000</v>
      </c>
      <c r="I293" s="39">
        <f t="shared" ref="I293:J293" si="85">I294</f>
        <v>37038511.289999999</v>
      </c>
      <c r="J293" s="47">
        <f t="shared" si="85"/>
        <v>18567308.940000001</v>
      </c>
      <c r="K293" s="51">
        <f t="shared" si="83"/>
        <v>0.50129738732271822</v>
      </c>
    </row>
    <row r="294" spans="1:11" ht="64.5" customHeight="1" x14ac:dyDescent="0.2">
      <c r="A294" s="9" t="s">
        <v>24</v>
      </c>
      <c r="B294" s="3" t="s">
        <v>180</v>
      </c>
      <c r="C294" s="3">
        <v>4</v>
      </c>
      <c r="D294" s="3" t="s">
        <v>67</v>
      </c>
      <c r="E294" s="3" t="s">
        <v>182</v>
      </c>
      <c r="F294" s="3" t="s">
        <v>199</v>
      </c>
      <c r="G294" s="3" t="s">
        <v>25</v>
      </c>
      <c r="H294" s="17">
        <v>34574000</v>
      </c>
      <c r="I294" s="39">
        <v>37038511.289999999</v>
      </c>
      <c r="J294" s="47">
        <v>18567308.940000001</v>
      </c>
      <c r="K294" s="51">
        <f t="shared" si="83"/>
        <v>0.50129738732271822</v>
      </c>
    </row>
    <row r="295" spans="1:11" ht="32.25" customHeight="1" x14ac:dyDescent="0.2">
      <c r="A295" s="9" t="s">
        <v>26</v>
      </c>
      <c r="B295" s="3" t="s">
        <v>180</v>
      </c>
      <c r="C295" s="3">
        <v>4</v>
      </c>
      <c r="D295" s="3" t="s">
        <v>67</v>
      </c>
      <c r="E295" s="3" t="s">
        <v>182</v>
      </c>
      <c r="F295" s="3" t="s">
        <v>199</v>
      </c>
      <c r="G295" s="3" t="s">
        <v>27</v>
      </c>
      <c r="H295" s="17">
        <v>34574000</v>
      </c>
      <c r="I295" s="39">
        <v>37038511.289999999</v>
      </c>
      <c r="J295" s="47">
        <v>18567308.940000001</v>
      </c>
      <c r="K295" s="51">
        <f t="shared" si="83"/>
        <v>0.50129738732271822</v>
      </c>
    </row>
    <row r="296" spans="1:11" ht="32.25" customHeight="1" x14ac:dyDescent="0.2">
      <c r="A296" s="9" t="s">
        <v>200</v>
      </c>
      <c r="B296" s="3" t="s">
        <v>180</v>
      </c>
      <c r="C296" s="3">
        <v>4</v>
      </c>
      <c r="D296" s="3" t="s">
        <v>67</v>
      </c>
      <c r="E296" s="3" t="s">
        <v>182</v>
      </c>
      <c r="F296" s="3" t="s">
        <v>201</v>
      </c>
      <c r="G296" s="10" t="s">
        <v>0</v>
      </c>
      <c r="H296" s="11">
        <f>H297</f>
        <v>19041000</v>
      </c>
      <c r="I296" s="38">
        <f t="shared" ref="I296:J296" si="86">I297</f>
        <v>22791000</v>
      </c>
      <c r="J296" s="46">
        <f t="shared" si="86"/>
        <v>9489424.7599999998</v>
      </c>
      <c r="K296" s="51">
        <f t="shared" si="83"/>
        <v>0.41636719582291254</v>
      </c>
    </row>
    <row r="297" spans="1:11" ht="64.5" customHeight="1" x14ac:dyDescent="0.2">
      <c r="A297" s="9" t="s">
        <v>24</v>
      </c>
      <c r="B297" s="3" t="s">
        <v>180</v>
      </c>
      <c r="C297" s="3">
        <v>4</v>
      </c>
      <c r="D297" s="3" t="s">
        <v>67</v>
      </c>
      <c r="E297" s="3" t="s">
        <v>182</v>
      </c>
      <c r="F297" s="3" t="s">
        <v>201</v>
      </c>
      <c r="G297" s="3" t="s">
        <v>25</v>
      </c>
      <c r="H297" s="17">
        <v>19041000</v>
      </c>
      <c r="I297" s="39">
        <v>22791000</v>
      </c>
      <c r="J297" s="47">
        <v>9489424.7599999998</v>
      </c>
      <c r="K297" s="51">
        <f t="shared" si="83"/>
        <v>0.41636719582291254</v>
      </c>
    </row>
    <row r="298" spans="1:11" ht="32.25" customHeight="1" x14ac:dyDescent="0.2">
      <c r="A298" s="9" t="s">
        <v>26</v>
      </c>
      <c r="B298" s="3" t="s">
        <v>180</v>
      </c>
      <c r="C298" s="3">
        <v>4</v>
      </c>
      <c r="D298" s="3" t="s">
        <v>67</v>
      </c>
      <c r="E298" s="3" t="s">
        <v>182</v>
      </c>
      <c r="F298" s="3" t="s">
        <v>201</v>
      </c>
      <c r="G298" s="3" t="s">
        <v>27</v>
      </c>
      <c r="H298" s="17">
        <v>19041000</v>
      </c>
      <c r="I298" s="39">
        <v>22791000</v>
      </c>
      <c r="J298" s="47">
        <v>9489424.7599999998</v>
      </c>
      <c r="K298" s="51">
        <f t="shared" si="83"/>
        <v>0.41636719582291254</v>
      </c>
    </row>
    <row r="299" spans="1:11" ht="32.25" customHeight="1" x14ac:dyDescent="0.2">
      <c r="A299" s="9" t="s">
        <v>202</v>
      </c>
      <c r="B299" s="3" t="s">
        <v>180</v>
      </c>
      <c r="C299" s="3">
        <v>4</v>
      </c>
      <c r="D299" s="3" t="s">
        <v>67</v>
      </c>
      <c r="E299" s="3" t="s">
        <v>182</v>
      </c>
      <c r="F299" s="3" t="s">
        <v>203</v>
      </c>
      <c r="G299" s="10" t="s">
        <v>0</v>
      </c>
      <c r="H299" s="11">
        <f>H300</f>
        <v>3194800</v>
      </c>
      <c r="I299" s="38">
        <f t="shared" ref="I299:J299" si="87">I300</f>
        <v>3194800</v>
      </c>
      <c r="J299" s="46">
        <f t="shared" si="87"/>
        <v>1529400.08</v>
      </c>
      <c r="K299" s="51">
        <f t="shared" si="83"/>
        <v>0.47871543758607737</v>
      </c>
    </row>
    <row r="300" spans="1:11" ht="64.5" customHeight="1" x14ac:dyDescent="0.2">
      <c r="A300" s="9" t="s">
        <v>24</v>
      </c>
      <c r="B300" s="3" t="s">
        <v>180</v>
      </c>
      <c r="C300" s="3">
        <v>4</v>
      </c>
      <c r="D300" s="3" t="s">
        <v>67</v>
      </c>
      <c r="E300" s="3" t="s">
        <v>182</v>
      </c>
      <c r="F300" s="3" t="s">
        <v>203</v>
      </c>
      <c r="G300" s="3" t="s">
        <v>25</v>
      </c>
      <c r="H300" s="17">
        <v>3194800</v>
      </c>
      <c r="I300" s="39">
        <v>3194800</v>
      </c>
      <c r="J300" s="47">
        <v>1529400.08</v>
      </c>
      <c r="K300" s="51">
        <f t="shared" si="83"/>
        <v>0.47871543758607737</v>
      </c>
    </row>
    <row r="301" spans="1:11" ht="32.25" customHeight="1" x14ac:dyDescent="0.2">
      <c r="A301" s="9" t="s">
        <v>26</v>
      </c>
      <c r="B301" s="3" t="s">
        <v>180</v>
      </c>
      <c r="C301" s="3">
        <v>4</v>
      </c>
      <c r="D301" s="3" t="s">
        <v>67</v>
      </c>
      <c r="E301" s="3" t="s">
        <v>182</v>
      </c>
      <c r="F301" s="3" t="s">
        <v>203</v>
      </c>
      <c r="G301" s="3" t="s">
        <v>27</v>
      </c>
      <c r="H301" s="17">
        <v>3194800</v>
      </c>
      <c r="I301" s="39">
        <v>3194800</v>
      </c>
      <c r="J301" s="47">
        <v>1529400.08</v>
      </c>
      <c r="K301" s="51">
        <f t="shared" si="83"/>
        <v>0.47871543758607737</v>
      </c>
    </row>
    <row r="302" spans="1:11" ht="76.5" customHeight="1" x14ac:dyDescent="0.2">
      <c r="A302" s="28" t="s">
        <v>270</v>
      </c>
      <c r="B302" s="3" t="s">
        <v>180</v>
      </c>
      <c r="C302" s="3">
        <v>4</v>
      </c>
      <c r="D302" s="3" t="s">
        <v>67</v>
      </c>
      <c r="E302" s="3" t="s">
        <v>182</v>
      </c>
      <c r="F302" s="3">
        <v>82320</v>
      </c>
      <c r="G302" s="3"/>
      <c r="H302" s="17"/>
      <c r="I302" s="39">
        <f>I303</f>
        <v>15000</v>
      </c>
      <c r="J302" s="47">
        <f>J303</f>
        <v>5000</v>
      </c>
      <c r="K302" s="51">
        <f t="shared" si="83"/>
        <v>0.33333333333333331</v>
      </c>
    </row>
    <row r="303" spans="1:11" ht="47.25" customHeight="1" x14ac:dyDescent="0.2">
      <c r="A303" s="28" t="s">
        <v>24</v>
      </c>
      <c r="B303" s="3" t="s">
        <v>180</v>
      </c>
      <c r="C303" s="3">
        <v>4</v>
      </c>
      <c r="D303" s="3" t="s">
        <v>67</v>
      </c>
      <c r="E303" s="3" t="s">
        <v>182</v>
      </c>
      <c r="F303" s="3">
        <v>82320</v>
      </c>
      <c r="G303" s="3">
        <v>600</v>
      </c>
      <c r="H303" s="17"/>
      <c r="I303" s="39">
        <v>15000</v>
      </c>
      <c r="J303" s="47">
        <v>5000</v>
      </c>
      <c r="K303" s="51">
        <f t="shared" si="83"/>
        <v>0.33333333333333331</v>
      </c>
    </row>
    <row r="304" spans="1:11" ht="32.25" customHeight="1" x14ac:dyDescent="0.2">
      <c r="A304" s="28" t="s">
        <v>26</v>
      </c>
      <c r="B304" s="3" t="s">
        <v>180</v>
      </c>
      <c r="C304" s="3">
        <v>4</v>
      </c>
      <c r="D304" s="3" t="s">
        <v>67</v>
      </c>
      <c r="E304" s="3" t="s">
        <v>182</v>
      </c>
      <c r="F304" s="3">
        <v>82320</v>
      </c>
      <c r="G304" s="3">
        <v>610</v>
      </c>
      <c r="H304" s="17"/>
      <c r="I304" s="39">
        <v>15000</v>
      </c>
      <c r="J304" s="47">
        <v>5000</v>
      </c>
      <c r="K304" s="51">
        <f t="shared" si="83"/>
        <v>0.33333333333333331</v>
      </c>
    </row>
    <row r="305" spans="1:11" ht="31.5" customHeight="1" x14ac:dyDescent="0.2">
      <c r="A305" s="9" t="s">
        <v>204</v>
      </c>
      <c r="B305" s="3" t="s">
        <v>180</v>
      </c>
      <c r="C305" s="3">
        <v>4</v>
      </c>
      <c r="D305" s="3" t="s">
        <v>67</v>
      </c>
      <c r="E305" s="3" t="s">
        <v>182</v>
      </c>
      <c r="F305" s="3" t="s">
        <v>205</v>
      </c>
      <c r="G305" s="10" t="s">
        <v>0</v>
      </c>
      <c r="H305" s="11">
        <f>H306</f>
        <v>32000</v>
      </c>
      <c r="I305" s="38">
        <f t="shared" ref="I305:J305" si="88">I306</f>
        <v>45000</v>
      </c>
      <c r="J305" s="46">
        <f t="shared" si="88"/>
        <v>25000</v>
      </c>
      <c r="K305" s="51">
        <f t="shared" si="83"/>
        <v>0.55555555555555558</v>
      </c>
    </row>
    <row r="306" spans="1:11" ht="32.25" customHeight="1" x14ac:dyDescent="0.2">
      <c r="A306" s="9" t="s">
        <v>75</v>
      </c>
      <c r="B306" s="3" t="s">
        <v>180</v>
      </c>
      <c r="C306" s="3">
        <v>4</v>
      </c>
      <c r="D306" s="3" t="s">
        <v>67</v>
      </c>
      <c r="E306" s="3" t="s">
        <v>182</v>
      </c>
      <c r="F306" s="3" t="s">
        <v>205</v>
      </c>
      <c r="G306" s="3" t="s">
        <v>76</v>
      </c>
      <c r="H306" s="11">
        <v>32000</v>
      </c>
      <c r="I306" s="38">
        <v>45000</v>
      </c>
      <c r="J306" s="46">
        <v>25000</v>
      </c>
      <c r="K306" s="51">
        <f t="shared" si="83"/>
        <v>0.55555555555555558</v>
      </c>
    </row>
    <row r="307" spans="1:11" ht="15" customHeight="1" x14ac:dyDescent="0.2">
      <c r="A307" s="9" t="s">
        <v>204</v>
      </c>
      <c r="B307" s="3" t="s">
        <v>180</v>
      </c>
      <c r="C307" s="3">
        <v>4</v>
      </c>
      <c r="D307" s="3" t="s">
        <v>67</v>
      </c>
      <c r="E307" s="3" t="s">
        <v>182</v>
      </c>
      <c r="F307" s="3" t="s">
        <v>205</v>
      </c>
      <c r="G307" s="3" t="s">
        <v>206</v>
      </c>
      <c r="H307" s="11">
        <v>32000</v>
      </c>
      <c r="I307" s="38">
        <v>45000</v>
      </c>
      <c r="J307" s="46">
        <v>25000</v>
      </c>
      <c r="K307" s="51">
        <f t="shared" si="83"/>
        <v>0.55555555555555558</v>
      </c>
    </row>
    <row r="308" spans="1:11" ht="96.6" customHeight="1" x14ac:dyDescent="0.2">
      <c r="A308" s="9" t="s">
        <v>207</v>
      </c>
      <c r="B308" s="3" t="s">
        <v>180</v>
      </c>
      <c r="C308" s="3">
        <v>4</v>
      </c>
      <c r="D308" s="3" t="s">
        <v>67</v>
      </c>
      <c r="E308" s="3" t="s">
        <v>182</v>
      </c>
      <c r="F308" s="3" t="s">
        <v>208</v>
      </c>
      <c r="G308" s="10" t="s">
        <v>0</v>
      </c>
      <c r="H308" s="11">
        <f>H309</f>
        <v>8263522.3200000003</v>
      </c>
      <c r="I308" s="38">
        <f t="shared" ref="I308:J308" si="89">I309</f>
        <v>8263522.3200000003</v>
      </c>
      <c r="J308" s="46">
        <f t="shared" si="89"/>
        <v>4172765.96</v>
      </c>
      <c r="K308" s="51">
        <f t="shared" si="83"/>
        <v>0.50496214548858387</v>
      </c>
    </row>
    <row r="309" spans="1:11" ht="64.5" customHeight="1" x14ac:dyDescent="0.2">
      <c r="A309" s="9" t="s">
        <v>24</v>
      </c>
      <c r="B309" s="3" t="s">
        <v>180</v>
      </c>
      <c r="C309" s="3">
        <v>4</v>
      </c>
      <c r="D309" s="3" t="s">
        <v>67</v>
      </c>
      <c r="E309" s="3" t="s">
        <v>182</v>
      </c>
      <c r="F309" s="3" t="s">
        <v>208</v>
      </c>
      <c r="G309" s="3" t="s">
        <v>25</v>
      </c>
      <c r="H309" s="17">
        <v>8263522.3200000003</v>
      </c>
      <c r="I309" s="39">
        <v>8263522.3200000003</v>
      </c>
      <c r="J309" s="47">
        <v>4172765.96</v>
      </c>
      <c r="K309" s="51">
        <f t="shared" si="83"/>
        <v>0.50496214548858387</v>
      </c>
    </row>
    <row r="310" spans="1:11" ht="32.25" customHeight="1" x14ac:dyDescent="0.2">
      <c r="A310" s="9" t="s">
        <v>26</v>
      </c>
      <c r="B310" s="3" t="s">
        <v>180</v>
      </c>
      <c r="C310" s="3">
        <v>4</v>
      </c>
      <c r="D310" s="3" t="s">
        <v>67</v>
      </c>
      <c r="E310" s="3" t="s">
        <v>182</v>
      </c>
      <c r="F310" s="3" t="s">
        <v>208</v>
      </c>
      <c r="G310" s="3" t="s">
        <v>27</v>
      </c>
      <c r="H310" s="17">
        <v>8263522.3200000003</v>
      </c>
      <c r="I310" s="39">
        <v>8263522.3200000003</v>
      </c>
      <c r="J310" s="47">
        <v>4172765.96</v>
      </c>
      <c r="K310" s="51">
        <f t="shared" si="83"/>
        <v>0.50496214548858387</v>
      </c>
    </row>
    <row r="311" spans="1:11" ht="96.6" customHeight="1" x14ac:dyDescent="0.2">
      <c r="A311" s="9" t="s">
        <v>209</v>
      </c>
      <c r="B311" s="3" t="s">
        <v>180</v>
      </c>
      <c r="C311" s="3">
        <v>4</v>
      </c>
      <c r="D311" s="3" t="s">
        <v>67</v>
      </c>
      <c r="E311" s="3" t="s">
        <v>182</v>
      </c>
      <c r="F311" s="3" t="s">
        <v>210</v>
      </c>
      <c r="G311" s="10" t="s">
        <v>0</v>
      </c>
      <c r="H311" s="11">
        <f>H312</f>
        <v>464877.66</v>
      </c>
      <c r="I311" s="38">
        <f t="shared" ref="I311:J311" si="90">I312</f>
        <v>464877.66</v>
      </c>
      <c r="J311" s="46">
        <f t="shared" si="90"/>
        <v>0</v>
      </c>
      <c r="K311" s="51">
        <f t="shared" si="83"/>
        <v>0</v>
      </c>
    </row>
    <row r="312" spans="1:11" ht="64.5" customHeight="1" x14ac:dyDescent="0.2">
      <c r="A312" s="9" t="s">
        <v>24</v>
      </c>
      <c r="B312" s="3" t="s">
        <v>180</v>
      </c>
      <c r="C312" s="3">
        <v>4</v>
      </c>
      <c r="D312" s="3" t="s">
        <v>67</v>
      </c>
      <c r="E312" s="3" t="s">
        <v>182</v>
      </c>
      <c r="F312" s="3" t="s">
        <v>210</v>
      </c>
      <c r="G312" s="3" t="s">
        <v>25</v>
      </c>
      <c r="H312" s="17">
        <v>464877.66</v>
      </c>
      <c r="I312" s="17">
        <v>464877.66</v>
      </c>
      <c r="J312" s="47"/>
      <c r="K312" s="51">
        <f t="shared" si="83"/>
        <v>0</v>
      </c>
    </row>
    <row r="313" spans="1:11" ht="32.25" customHeight="1" x14ac:dyDescent="0.2">
      <c r="A313" s="9" t="s">
        <v>26</v>
      </c>
      <c r="B313" s="3" t="s">
        <v>180</v>
      </c>
      <c r="C313" s="3">
        <v>4</v>
      </c>
      <c r="D313" s="3" t="s">
        <v>67</v>
      </c>
      <c r="E313" s="3" t="s">
        <v>182</v>
      </c>
      <c r="F313" s="3" t="s">
        <v>210</v>
      </c>
      <c r="G313" s="3" t="s">
        <v>27</v>
      </c>
      <c r="H313" s="17">
        <v>464877.66</v>
      </c>
      <c r="I313" s="17">
        <v>464877.66</v>
      </c>
      <c r="J313" s="47"/>
      <c r="K313" s="51">
        <f t="shared" si="83"/>
        <v>0</v>
      </c>
    </row>
    <row r="314" spans="1:11" ht="64.5" customHeight="1" x14ac:dyDescent="0.2">
      <c r="A314" s="9" t="s">
        <v>211</v>
      </c>
      <c r="B314" s="3" t="s">
        <v>180</v>
      </c>
      <c r="C314" s="3">
        <v>4</v>
      </c>
      <c r="D314" s="3" t="s">
        <v>67</v>
      </c>
      <c r="E314" s="3" t="s">
        <v>182</v>
      </c>
      <c r="F314" s="3" t="s">
        <v>212</v>
      </c>
      <c r="G314" s="10" t="s">
        <v>0</v>
      </c>
      <c r="H314" s="11">
        <f>H315</f>
        <v>402965.83</v>
      </c>
      <c r="I314" s="38">
        <f t="shared" ref="I314:J314" si="91">I315</f>
        <v>402965.83</v>
      </c>
      <c r="J314" s="46">
        <f t="shared" si="91"/>
        <v>402965.83</v>
      </c>
      <c r="K314" s="51">
        <f t="shared" si="83"/>
        <v>1</v>
      </c>
    </row>
    <row r="315" spans="1:11" ht="64.5" customHeight="1" x14ac:dyDescent="0.2">
      <c r="A315" s="9" t="s">
        <v>24</v>
      </c>
      <c r="B315" s="3" t="s">
        <v>180</v>
      </c>
      <c r="C315" s="3">
        <v>4</v>
      </c>
      <c r="D315" s="3" t="s">
        <v>67</v>
      </c>
      <c r="E315" s="3" t="s">
        <v>182</v>
      </c>
      <c r="F315" s="3" t="s">
        <v>212</v>
      </c>
      <c r="G315" s="3" t="s">
        <v>25</v>
      </c>
      <c r="H315" s="17">
        <v>402965.83</v>
      </c>
      <c r="I315" s="39">
        <v>402965.83</v>
      </c>
      <c r="J315" s="47">
        <v>402965.83</v>
      </c>
      <c r="K315" s="51">
        <f t="shared" si="83"/>
        <v>1</v>
      </c>
    </row>
    <row r="316" spans="1:11" ht="30" customHeight="1" x14ac:dyDescent="0.2">
      <c r="A316" s="9" t="s">
        <v>26</v>
      </c>
      <c r="B316" s="3" t="s">
        <v>180</v>
      </c>
      <c r="C316" s="3">
        <v>4</v>
      </c>
      <c r="D316" s="3" t="s">
        <v>67</v>
      </c>
      <c r="E316" s="3" t="s">
        <v>182</v>
      </c>
      <c r="F316" s="3" t="s">
        <v>212</v>
      </c>
      <c r="G316" s="3" t="s">
        <v>27</v>
      </c>
      <c r="H316" s="17">
        <v>402965.83</v>
      </c>
      <c r="I316" s="39">
        <v>402965.83</v>
      </c>
      <c r="J316" s="47">
        <v>402965.83</v>
      </c>
      <c r="K316" s="51">
        <f t="shared" si="83"/>
        <v>1</v>
      </c>
    </row>
    <row r="317" spans="1:11" ht="72.75" hidden="1" customHeight="1" x14ac:dyDescent="0.2">
      <c r="A317" s="28"/>
      <c r="B317" s="14"/>
      <c r="C317" s="14"/>
      <c r="D317" s="14"/>
      <c r="E317" s="14"/>
      <c r="F317" s="14"/>
      <c r="G317" s="14"/>
      <c r="H317" s="17">
        <f>H318</f>
        <v>0</v>
      </c>
      <c r="I317" s="39">
        <f t="shared" ref="I317:J317" si="92">I318</f>
        <v>0</v>
      </c>
      <c r="J317" s="47">
        <f t="shared" si="92"/>
        <v>0</v>
      </c>
      <c r="K317" s="51" t="e">
        <f t="shared" si="83"/>
        <v>#DIV/0!</v>
      </c>
    </row>
    <row r="318" spans="1:11" ht="57" hidden="1" customHeight="1" x14ac:dyDescent="0.2">
      <c r="A318" s="28"/>
      <c r="B318" s="14"/>
      <c r="C318" s="14"/>
      <c r="D318" s="14"/>
      <c r="E318" s="14"/>
      <c r="F318" s="14"/>
      <c r="G318" s="14"/>
      <c r="H318" s="17"/>
      <c r="I318" s="39"/>
      <c r="J318" s="47"/>
      <c r="K318" s="51" t="e">
        <f t="shared" si="83"/>
        <v>#DIV/0!</v>
      </c>
    </row>
    <row r="319" spans="1:11" ht="42.75" hidden="1" customHeight="1" x14ac:dyDescent="0.2">
      <c r="A319" s="28"/>
      <c r="B319" s="14"/>
      <c r="C319" s="14"/>
      <c r="D319" s="14"/>
      <c r="E319" s="14"/>
      <c r="F319" s="14"/>
      <c r="G319" s="14"/>
      <c r="H319" s="17"/>
      <c r="I319" s="39"/>
      <c r="J319" s="47"/>
      <c r="K319" s="51" t="e">
        <f t="shared" si="83"/>
        <v>#DIV/0!</v>
      </c>
    </row>
    <row r="320" spans="1:11" ht="48.95" customHeight="1" x14ac:dyDescent="0.2">
      <c r="A320" s="4" t="s">
        <v>213</v>
      </c>
      <c r="B320" s="5" t="s">
        <v>180</v>
      </c>
      <c r="C320" s="3">
        <v>4</v>
      </c>
      <c r="D320" s="5" t="s">
        <v>89</v>
      </c>
      <c r="E320" s="6" t="s">
        <v>0</v>
      </c>
      <c r="F320" s="6" t="s">
        <v>0</v>
      </c>
      <c r="G320" s="6" t="s">
        <v>0</v>
      </c>
      <c r="H320" s="7">
        <f>H321</f>
        <v>4600000</v>
      </c>
      <c r="I320" s="37">
        <f t="shared" ref="I320:J322" si="93">I321</f>
        <v>4600000</v>
      </c>
      <c r="J320" s="45">
        <f t="shared" si="93"/>
        <v>2231500</v>
      </c>
      <c r="K320" s="51">
        <f t="shared" si="83"/>
        <v>0.4851086956521739</v>
      </c>
    </row>
    <row r="321" spans="1:11" ht="48.95" customHeight="1" x14ac:dyDescent="0.2">
      <c r="A321" s="4" t="s">
        <v>181</v>
      </c>
      <c r="B321" s="5" t="s">
        <v>180</v>
      </c>
      <c r="C321" s="3">
        <v>4</v>
      </c>
      <c r="D321" s="5" t="s">
        <v>89</v>
      </c>
      <c r="E321" s="5" t="s">
        <v>182</v>
      </c>
      <c r="F321" s="8" t="s">
        <v>0</v>
      </c>
      <c r="G321" s="8" t="s">
        <v>0</v>
      </c>
      <c r="H321" s="7">
        <f>H322</f>
        <v>4600000</v>
      </c>
      <c r="I321" s="37">
        <f t="shared" si="93"/>
        <v>4600000</v>
      </c>
      <c r="J321" s="45">
        <f t="shared" si="93"/>
        <v>2231500</v>
      </c>
      <c r="K321" s="51">
        <f t="shared" si="83"/>
        <v>0.4851086956521739</v>
      </c>
    </row>
    <row r="322" spans="1:11" ht="176.45" customHeight="1" x14ac:dyDescent="0.2">
      <c r="A322" s="9" t="s">
        <v>214</v>
      </c>
      <c r="B322" s="3" t="s">
        <v>180</v>
      </c>
      <c r="C322" s="3">
        <v>4</v>
      </c>
      <c r="D322" s="3" t="s">
        <v>89</v>
      </c>
      <c r="E322" s="3" t="s">
        <v>182</v>
      </c>
      <c r="F322" s="3" t="s">
        <v>215</v>
      </c>
      <c r="G322" s="10" t="s">
        <v>0</v>
      </c>
      <c r="H322" s="11">
        <f>H323</f>
        <v>4600000</v>
      </c>
      <c r="I322" s="38">
        <f t="shared" si="93"/>
        <v>4600000</v>
      </c>
      <c r="J322" s="46">
        <f t="shared" si="93"/>
        <v>2231500</v>
      </c>
      <c r="K322" s="51">
        <f t="shared" si="83"/>
        <v>0.4851086956521739</v>
      </c>
    </row>
    <row r="323" spans="1:11" ht="64.5" customHeight="1" x14ac:dyDescent="0.2">
      <c r="A323" s="9" t="s">
        <v>24</v>
      </c>
      <c r="B323" s="3" t="s">
        <v>180</v>
      </c>
      <c r="C323" s="3">
        <v>4</v>
      </c>
      <c r="D323" s="3" t="s">
        <v>89</v>
      </c>
      <c r="E323" s="3" t="s">
        <v>182</v>
      </c>
      <c r="F323" s="3" t="s">
        <v>215</v>
      </c>
      <c r="G323" s="3" t="s">
        <v>25</v>
      </c>
      <c r="H323" s="11">
        <v>4600000</v>
      </c>
      <c r="I323" s="38">
        <v>4600000</v>
      </c>
      <c r="J323" s="46">
        <v>2231500</v>
      </c>
      <c r="K323" s="51">
        <f t="shared" si="83"/>
        <v>0.4851086956521739</v>
      </c>
    </row>
    <row r="324" spans="1:11" ht="32.25" customHeight="1" x14ac:dyDescent="0.2">
      <c r="A324" s="9" t="s">
        <v>26</v>
      </c>
      <c r="B324" s="3" t="s">
        <v>180</v>
      </c>
      <c r="C324" s="3">
        <v>4</v>
      </c>
      <c r="D324" s="3" t="s">
        <v>89</v>
      </c>
      <c r="E324" s="3" t="s">
        <v>182</v>
      </c>
      <c r="F324" s="3" t="s">
        <v>215</v>
      </c>
      <c r="G324" s="3" t="s">
        <v>27</v>
      </c>
      <c r="H324" s="11">
        <v>4600000</v>
      </c>
      <c r="I324" s="38">
        <v>4600000</v>
      </c>
      <c r="J324" s="46">
        <v>2231500</v>
      </c>
      <c r="K324" s="51">
        <f t="shared" si="83"/>
        <v>0.4851086956521739</v>
      </c>
    </row>
    <row r="325" spans="1:11" ht="64.5" customHeight="1" x14ac:dyDescent="0.2">
      <c r="A325" s="4" t="s">
        <v>120</v>
      </c>
      <c r="B325" s="5" t="s">
        <v>180</v>
      </c>
      <c r="C325" s="3">
        <v>4</v>
      </c>
      <c r="D325" s="5">
        <v>21</v>
      </c>
      <c r="E325" s="5"/>
      <c r="F325" s="6" t="s">
        <v>0</v>
      </c>
      <c r="G325" s="6" t="s">
        <v>0</v>
      </c>
      <c r="H325" s="22">
        <f>H326</f>
        <v>50000</v>
      </c>
      <c r="I325" s="37">
        <f>I326</f>
        <v>50000</v>
      </c>
      <c r="J325" s="45">
        <f t="shared" ref="J325:J327" si="94">J326</f>
        <v>50000</v>
      </c>
      <c r="K325" s="51">
        <f t="shared" si="83"/>
        <v>1</v>
      </c>
    </row>
    <row r="326" spans="1:11" ht="48.95" customHeight="1" x14ac:dyDescent="0.2">
      <c r="A326" s="4" t="s">
        <v>181</v>
      </c>
      <c r="B326" s="5" t="s">
        <v>180</v>
      </c>
      <c r="C326" s="3">
        <v>4</v>
      </c>
      <c r="D326" s="5">
        <v>21</v>
      </c>
      <c r="E326" s="5">
        <v>2</v>
      </c>
      <c r="F326" s="5"/>
      <c r="G326" s="8" t="s">
        <v>0</v>
      </c>
      <c r="H326" s="21">
        <f>H327</f>
        <v>50000</v>
      </c>
      <c r="I326" s="37">
        <f>I327</f>
        <v>50000</v>
      </c>
      <c r="J326" s="45">
        <f t="shared" si="94"/>
        <v>50000</v>
      </c>
      <c r="K326" s="51">
        <f t="shared" si="83"/>
        <v>1</v>
      </c>
    </row>
    <row r="327" spans="1:11" ht="64.5" customHeight="1" x14ac:dyDescent="0.2">
      <c r="A327" s="9" t="s">
        <v>216</v>
      </c>
      <c r="B327" s="3" t="s">
        <v>180</v>
      </c>
      <c r="C327" s="3">
        <v>4</v>
      </c>
      <c r="D327" s="3">
        <v>21</v>
      </c>
      <c r="E327" s="3" t="s">
        <v>182</v>
      </c>
      <c r="F327" s="3">
        <v>82370</v>
      </c>
      <c r="G327" s="3"/>
      <c r="H327" s="19">
        <v>50000</v>
      </c>
      <c r="I327" s="38">
        <v>50000</v>
      </c>
      <c r="J327" s="46">
        <f t="shared" si="94"/>
        <v>50000</v>
      </c>
      <c r="K327" s="51">
        <f t="shared" si="83"/>
        <v>1</v>
      </c>
    </row>
    <row r="328" spans="1:11" ht="64.5" customHeight="1" x14ac:dyDescent="0.2">
      <c r="A328" s="9" t="s">
        <v>24</v>
      </c>
      <c r="B328" s="3" t="s">
        <v>180</v>
      </c>
      <c r="C328" s="3">
        <v>4</v>
      </c>
      <c r="D328" s="3">
        <v>21</v>
      </c>
      <c r="E328" s="3" t="s">
        <v>182</v>
      </c>
      <c r="F328" s="3">
        <v>82370</v>
      </c>
      <c r="G328" s="3">
        <v>600</v>
      </c>
      <c r="H328" s="20">
        <v>50000</v>
      </c>
      <c r="I328" s="38">
        <v>50000</v>
      </c>
      <c r="J328" s="46">
        <v>50000</v>
      </c>
      <c r="K328" s="51">
        <f t="shared" si="83"/>
        <v>1</v>
      </c>
    </row>
    <row r="329" spans="1:11" ht="32.25" customHeight="1" x14ac:dyDescent="0.2">
      <c r="A329" s="9" t="s">
        <v>26</v>
      </c>
      <c r="B329" s="3" t="s">
        <v>180</v>
      </c>
      <c r="C329" s="3">
        <v>4</v>
      </c>
      <c r="D329" s="3">
        <v>21</v>
      </c>
      <c r="E329" s="3" t="s">
        <v>182</v>
      </c>
      <c r="F329" s="3">
        <v>82370</v>
      </c>
      <c r="G329" s="3">
        <v>610</v>
      </c>
      <c r="H329" s="20">
        <v>50000</v>
      </c>
      <c r="I329" s="38">
        <v>50000</v>
      </c>
      <c r="J329" s="46">
        <v>50000</v>
      </c>
      <c r="K329" s="51">
        <f t="shared" si="83"/>
        <v>1</v>
      </c>
    </row>
    <row r="330" spans="1:11" ht="32.25" customHeight="1" x14ac:dyDescent="0.2">
      <c r="A330" s="4" t="s">
        <v>217</v>
      </c>
      <c r="B330" s="5" t="s">
        <v>180</v>
      </c>
      <c r="C330" s="3">
        <v>4</v>
      </c>
      <c r="D330" s="5">
        <v>27</v>
      </c>
      <c r="E330" s="5"/>
      <c r="F330" s="6" t="s">
        <v>0</v>
      </c>
      <c r="G330" s="6" t="s">
        <v>0</v>
      </c>
      <c r="H330" s="24">
        <f>H331</f>
        <v>844971.6</v>
      </c>
      <c r="I330" s="37">
        <f>I331</f>
        <v>844971.6</v>
      </c>
      <c r="J330" s="45">
        <f t="shared" ref="J330" si="95">J331</f>
        <v>211242.16</v>
      </c>
      <c r="K330" s="51">
        <f t="shared" si="83"/>
        <v>0.24999912423092091</v>
      </c>
    </row>
    <row r="331" spans="1:11" ht="48.95" customHeight="1" x14ac:dyDescent="0.2">
      <c r="A331" s="4" t="s">
        <v>181</v>
      </c>
      <c r="B331" s="5" t="s">
        <v>180</v>
      </c>
      <c r="C331" s="3">
        <v>4</v>
      </c>
      <c r="D331" s="5">
        <v>27</v>
      </c>
      <c r="E331" s="3" t="s">
        <v>182</v>
      </c>
      <c r="F331" s="5"/>
      <c r="G331" s="8" t="s">
        <v>0</v>
      </c>
      <c r="H331" s="18">
        <f>H332</f>
        <v>844971.6</v>
      </c>
      <c r="I331" s="37">
        <f>H332</f>
        <v>844971.6</v>
      </c>
      <c r="J331" s="45">
        <f>I332</f>
        <v>211242.16</v>
      </c>
      <c r="K331" s="51">
        <f t="shared" si="83"/>
        <v>0.24999912423092091</v>
      </c>
    </row>
    <row r="332" spans="1:11" ht="96.6" customHeight="1" x14ac:dyDescent="0.2">
      <c r="A332" s="9" t="s">
        <v>219</v>
      </c>
      <c r="B332" s="3" t="s">
        <v>180</v>
      </c>
      <c r="C332" s="3">
        <v>4</v>
      </c>
      <c r="D332" s="3" t="s">
        <v>218</v>
      </c>
      <c r="E332" s="3" t="s">
        <v>182</v>
      </c>
      <c r="F332" s="3" t="s">
        <v>220</v>
      </c>
      <c r="G332" s="10" t="s">
        <v>0</v>
      </c>
      <c r="H332" s="23">
        <f>I333</f>
        <v>844971.6</v>
      </c>
      <c r="I332" s="38">
        <f>J333</f>
        <v>211242.16</v>
      </c>
      <c r="J332" s="46">
        <f>J333</f>
        <v>211242.16</v>
      </c>
      <c r="K332" s="51">
        <f t="shared" si="83"/>
        <v>1</v>
      </c>
    </row>
    <row r="333" spans="1:11" ht="64.5" customHeight="1" x14ac:dyDescent="0.2">
      <c r="A333" s="9" t="s">
        <v>24</v>
      </c>
      <c r="B333" s="3" t="s">
        <v>180</v>
      </c>
      <c r="C333" s="3">
        <v>4</v>
      </c>
      <c r="D333" s="5">
        <v>27</v>
      </c>
      <c r="E333" s="3" t="s">
        <v>182</v>
      </c>
      <c r="F333" s="3" t="s">
        <v>220</v>
      </c>
      <c r="G333" s="3">
        <v>600</v>
      </c>
      <c r="H333" s="20">
        <v>844971.6</v>
      </c>
      <c r="I333" s="38">
        <v>844971.6</v>
      </c>
      <c r="J333" s="46">
        <v>211242.16</v>
      </c>
      <c r="K333" s="51">
        <f t="shared" si="83"/>
        <v>0.24999912423092091</v>
      </c>
    </row>
    <row r="334" spans="1:11" ht="30" customHeight="1" x14ac:dyDescent="0.2">
      <c r="A334" s="9" t="s">
        <v>26</v>
      </c>
      <c r="B334" s="3" t="s">
        <v>180</v>
      </c>
      <c r="C334" s="3">
        <v>4</v>
      </c>
      <c r="D334" s="5">
        <v>27</v>
      </c>
      <c r="E334" s="3" t="s">
        <v>182</v>
      </c>
      <c r="F334" s="3" t="s">
        <v>220</v>
      </c>
      <c r="G334" s="3">
        <v>610</v>
      </c>
      <c r="H334" s="20">
        <v>844971.6</v>
      </c>
      <c r="I334" s="38">
        <v>844971.6</v>
      </c>
      <c r="J334" s="46">
        <v>211242.16</v>
      </c>
      <c r="K334" s="51">
        <f t="shared" si="83"/>
        <v>0.24999912423092091</v>
      </c>
    </row>
    <row r="335" spans="1:11" ht="84.75" hidden="1" customHeight="1" x14ac:dyDescent="0.2">
      <c r="A335" s="33"/>
      <c r="B335" s="31"/>
      <c r="C335" s="31"/>
      <c r="D335" s="31"/>
      <c r="E335" s="5"/>
      <c r="F335" s="5"/>
      <c r="G335" s="5"/>
      <c r="H335" s="32">
        <f>H336</f>
        <v>0</v>
      </c>
      <c r="I335" s="40">
        <f t="shared" ref="I335:J335" si="96">I336</f>
        <v>0</v>
      </c>
      <c r="J335" s="48">
        <f t="shared" si="96"/>
        <v>0</v>
      </c>
      <c r="K335" s="51" t="e">
        <f t="shared" si="83"/>
        <v>#DIV/0!</v>
      </c>
    </row>
    <row r="336" spans="1:11" ht="76.5" hidden="1" customHeight="1" x14ac:dyDescent="0.2">
      <c r="A336" s="28"/>
      <c r="B336" s="14"/>
      <c r="C336" s="14"/>
      <c r="D336" s="14"/>
      <c r="E336" s="14"/>
      <c r="F336" s="14"/>
      <c r="G336" s="14"/>
      <c r="H336" s="20"/>
      <c r="I336" s="41"/>
      <c r="J336" s="49"/>
      <c r="K336" s="51" t="e">
        <f t="shared" si="83"/>
        <v>#DIV/0!</v>
      </c>
    </row>
    <row r="337" spans="1:11" ht="59.25" hidden="1" customHeight="1" x14ac:dyDescent="0.2">
      <c r="A337" s="28"/>
      <c r="B337" s="14"/>
      <c r="C337" s="14"/>
      <c r="D337" s="14"/>
      <c r="E337" s="14"/>
      <c r="F337" s="14"/>
      <c r="G337" s="14"/>
      <c r="H337" s="20"/>
      <c r="I337" s="38"/>
      <c r="J337" s="46"/>
      <c r="K337" s="51" t="e">
        <f t="shared" si="83"/>
        <v>#DIV/0!</v>
      </c>
    </row>
    <row r="338" spans="1:11" ht="32.25" hidden="1" customHeight="1" x14ac:dyDescent="0.2">
      <c r="A338" s="28"/>
      <c r="B338" s="14"/>
      <c r="C338" s="14"/>
      <c r="D338" s="14"/>
      <c r="E338" s="14"/>
      <c r="F338" s="14"/>
      <c r="G338" s="14"/>
      <c r="H338" s="20"/>
      <c r="I338" s="38"/>
      <c r="J338" s="46"/>
      <c r="K338" s="51" t="e">
        <f t="shared" si="83"/>
        <v>#DIV/0!</v>
      </c>
    </row>
    <row r="339" spans="1:11" ht="32.25" customHeight="1" x14ac:dyDescent="0.2">
      <c r="A339" s="4" t="s">
        <v>221</v>
      </c>
      <c r="B339" s="5" t="s">
        <v>67</v>
      </c>
      <c r="C339" s="3">
        <v>4</v>
      </c>
      <c r="D339" s="6" t="s">
        <v>0</v>
      </c>
      <c r="E339" s="6" t="s">
        <v>0</v>
      </c>
      <c r="F339" s="6" t="s">
        <v>0</v>
      </c>
      <c r="G339" s="6" t="s">
        <v>0</v>
      </c>
      <c r="H339" s="7">
        <f>H340+H348+H353</f>
        <v>10763100</v>
      </c>
      <c r="I339" s="37">
        <f>I340+I348+I353</f>
        <v>12562800</v>
      </c>
      <c r="J339" s="45">
        <f>J340+J348</f>
        <v>6086551.4700000007</v>
      </c>
      <c r="K339" s="51">
        <f t="shared" si="83"/>
        <v>0.48449003964084447</v>
      </c>
    </row>
    <row r="340" spans="1:11" ht="96.6" customHeight="1" x14ac:dyDescent="0.2">
      <c r="A340" s="4" t="s">
        <v>222</v>
      </c>
      <c r="B340" s="5" t="s">
        <v>67</v>
      </c>
      <c r="C340" s="3">
        <v>4</v>
      </c>
      <c r="D340" s="5">
        <v>11</v>
      </c>
      <c r="E340" s="5"/>
      <c r="F340" s="6" t="s">
        <v>0</v>
      </c>
      <c r="G340" s="6" t="s">
        <v>0</v>
      </c>
      <c r="H340" s="7">
        <f>H341</f>
        <v>5762000</v>
      </c>
      <c r="I340" s="37">
        <f>I341</f>
        <v>5762000</v>
      </c>
      <c r="J340" s="45">
        <f t="shared" ref="J340" si="97">J341</f>
        <v>2669863.4700000002</v>
      </c>
      <c r="K340" s="51">
        <f t="shared" si="83"/>
        <v>0.4633570756681708</v>
      </c>
    </row>
    <row r="341" spans="1:11" ht="48.95" customHeight="1" x14ac:dyDescent="0.2">
      <c r="A341" s="4" t="s">
        <v>223</v>
      </c>
      <c r="B341" s="5" t="s">
        <v>67</v>
      </c>
      <c r="C341" s="3">
        <v>4</v>
      </c>
      <c r="D341" s="5">
        <v>11</v>
      </c>
      <c r="E341" s="3" t="s">
        <v>224</v>
      </c>
      <c r="F341" s="5"/>
      <c r="G341" s="8" t="s">
        <v>0</v>
      </c>
      <c r="H341" s="7">
        <f>H342</f>
        <v>5762000</v>
      </c>
      <c r="I341" s="37">
        <f>I342</f>
        <v>5762000</v>
      </c>
      <c r="J341" s="45">
        <f>J342</f>
        <v>2669863.4700000002</v>
      </c>
      <c r="K341" s="51">
        <f t="shared" si="83"/>
        <v>0.4633570756681708</v>
      </c>
    </row>
    <row r="342" spans="1:11" ht="48.95" customHeight="1" x14ac:dyDescent="0.2">
      <c r="A342" s="9" t="s">
        <v>54</v>
      </c>
      <c r="B342" s="3" t="s">
        <v>67</v>
      </c>
      <c r="C342" s="3">
        <v>4</v>
      </c>
      <c r="D342" s="3">
        <v>11</v>
      </c>
      <c r="E342" s="3" t="s">
        <v>224</v>
      </c>
      <c r="F342" s="3">
        <v>80040</v>
      </c>
      <c r="G342" s="3"/>
      <c r="H342" s="11">
        <f>H343+H345</f>
        <v>5762000</v>
      </c>
      <c r="I342" s="38">
        <f>I343+I345</f>
        <v>5762000</v>
      </c>
      <c r="J342" s="46">
        <f>J343+J345</f>
        <v>2669863.4700000002</v>
      </c>
      <c r="K342" s="51">
        <f t="shared" si="83"/>
        <v>0.4633570756681708</v>
      </c>
    </row>
    <row r="343" spans="1:11" ht="127.9" customHeight="1" x14ac:dyDescent="0.2">
      <c r="A343" s="9" t="s">
        <v>40</v>
      </c>
      <c r="B343" s="3" t="s">
        <v>67</v>
      </c>
      <c r="C343" s="3">
        <v>4</v>
      </c>
      <c r="D343" s="3">
        <v>11</v>
      </c>
      <c r="E343" s="3" t="s">
        <v>224</v>
      </c>
      <c r="F343" s="3">
        <v>80040</v>
      </c>
      <c r="G343" s="3">
        <v>100</v>
      </c>
      <c r="H343" s="3">
        <v>5418000</v>
      </c>
      <c r="I343" s="39">
        <v>5418000</v>
      </c>
      <c r="J343" s="47">
        <v>2586080.9300000002</v>
      </c>
      <c r="K343" s="51">
        <f t="shared" si="83"/>
        <v>0.47731283314876344</v>
      </c>
    </row>
    <row r="344" spans="1:11" ht="48.95" customHeight="1" x14ac:dyDescent="0.2">
      <c r="A344" s="9" t="s">
        <v>42</v>
      </c>
      <c r="B344" s="3" t="s">
        <v>67</v>
      </c>
      <c r="C344" s="3">
        <v>4</v>
      </c>
      <c r="D344" s="3" t="s">
        <v>37</v>
      </c>
      <c r="E344" s="3" t="s">
        <v>224</v>
      </c>
      <c r="F344" s="3" t="s">
        <v>55</v>
      </c>
      <c r="G344" s="3" t="s">
        <v>43</v>
      </c>
      <c r="H344" s="17">
        <v>5418000</v>
      </c>
      <c r="I344" s="39">
        <v>5418000</v>
      </c>
      <c r="J344" s="47">
        <v>2586080.9300000002</v>
      </c>
      <c r="K344" s="51">
        <f t="shared" si="83"/>
        <v>0.47731283314876344</v>
      </c>
    </row>
    <row r="345" spans="1:11" ht="48.95" customHeight="1" x14ac:dyDescent="0.2">
      <c r="A345" s="9" t="s">
        <v>28</v>
      </c>
      <c r="B345" s="3" t="s">
        <v>67</v>
      </c>
      <c r="C345" s="3">
        <v>4</v>
      </c>
      <c r="D345" s="3" t="s">
        <v>37</v>
      </c>
      <c r="E345" s="3" t="s">
        <v>224</v>
      </c>
      <c r="F345" s="3" t="s">
        <v>55</v>
      </c>
      <c r="G345" s="3" t="s">
        <v>29</v>
      </c>
      <c r="H345" s="17">
        <v>344000</v>
      </c>
      <c r="I345" s="39">
        <v>344000</v>
      </c>
      <c r="J345" s="47">
        <v>83782.539999999994</v>
      </c>
      <c r="K345" s="51">
        <f t="shared" si="83"/>
        <v>0.2435538953488372</v>
      </c>
    </row>
    <row r="346" spans="1:11" ht="64.5" customHeight="1" x14ac:dyDescent="0.2">
      <c r="A346" s="9" t="s">
        <v>30</v>
      </c>
      <c r="B346" s="3" t="s">
        <v>67</v>
      </c>
      <c r="C346" s="3">
        <v>4</v>
      </c>
      <c r="D346" s="3" t="s">
        <v>37</v>
      </c>
      <c r="E346" s="3" t="s">
        <v>224</v>
      </c>
      <c r="F346" s="3" t="s">
        <v>55</v>
      </c>
      <c r="G346" s="3" t="s">
        <v>31</v>
      </c>
      <c r="H346" s="17">
        <v>344000</v>
      </c>
      <c r="I346" s="39">
        <v>344000</v>
      </c>
      <c r="J346" s="47">
        <v>83782.539999999994</v>
      </c>
      <c r="K346" s="51">
        <f t="shared" si="83"/>
        <v>0.2435538953488372</v>
      </c>
    </row>
    <row r="347" spans="1:11" ht="64.5" hidden="1" customHeight="1" x14ac:dyDescent="0.2">
      <c r="A347" s="28"/>
      <c r="B347" s="3"/>
      <c r="C347" s="3"/>
      <c r="D347" s="3"/>
      <c r="E347" s="3"/>
      <c r="F347" s="3"/>
      <c r="G347" s="3"/>
      <c r="H347" s="17"/>
      <c r="I347" s="39"/>
      <c r="J347" s="47"/>
      <c r="K347" s="51" t="e">
        <f t="shared" si="83"/>
        <v>#DIV/0!</v>
      </c>
    </row>
    <row r="348" spans="1:11" ht="85.5" customHeight="1" x14ac:dyDescent="0.2">
      <c r="A348" s="35" t="s">
        <v>262</v>
      </c>
      <c r="B348" s="5" t="s">
        <v>67</v>
      </c>
      <c r="C348" s="3">
        <v>4</v>
      </c>
      <c r="D348" s="5" t="s">
        <v>67</v>
      </c>
      <c r="E348" s="6" t="s">
        <v>0</v>
      </c>
      <c r="F348" s="6" t="s">
        <v>0</v>
      </c>
      <c r="G348" s="6" t="s">
        <v>0</v>
      </c>
      <c r="H348" s="7">
        <f>H349</f>
        <v>5001100</v>
      </c>
      <c r="I348" s="37">
        <f t="shared" ref="I348:J350" si="98">I349</f>
        <v>6800800</v>
      </c>
      <c r="J348" s="45">
        <f t="shared" si="98"/>
        <v>3416688</v>
      </c>
      <c r="K348" s="51">
        <f t="shared" si="83"/>
        <v>0.50239501235148809</v>
      </c>
    </row>
    <row r="349" spans="1:11" ht="48.95" customHeight="1" x14ac:dyDescent="0.2">
      <c r="A349" s="4" t="s">
        <v>223</v>
      </c>
      <c r="B349" s="5" t="s">
        <v>67</v>
      </c>
      <c r="C349" s="3">
        <v>4</v>
      </c>
      <c r="D349" s="5" t="s">
        <v>67</v>
      </c>
      <c r="E349" s="5" t="s">
        <v>224</v>
      </c>
      <c r="F349" s="8" t="s">
        <v>0</v>
      </c>
      <c r="G349" s="8" t="s">
        <v>0</v>
      </c>
      <c r="H349" s="7">
        <f>H350+H355</f>
        <v>5001100</v>
      </c>
      <c r="I349" s="37">
        <f t="shared" ref="I349:J349" si="99">I350+I355</f>
        <v>6800800</v>
      </c>
      <c r="J349" s="45">
        <f t="shared" si="99"/>
        <v>3416688</v>
      </c>
      <c r="K349" s="51">
        <f t="shared" si="83"/>
        <v>0.50239501235148809</v>
      </c>
    </row>
    <row r="350" spans="1:11" ht="48.95" customHeight="1" x14ac:dyDescent="0.2">
      <c r="A350" s="9" t="s">
        <v>225</v>
      </c>
      <c r="B350" s="3" t="s">
        <v>67</v>
      </c>
      <c r="C350" s="3">
        <v>4</v>
      </c>
      <c r="D350" s="3" t="s">
        <v>67</v>
      </c>
      <c r="E350" s="3" t="s">
        <v>224</v>
      </c>
      <c r="F350" s="3" t="s">
        <v>226</v>
      </c>
      <c r="G350" s="10" t="s">
        <v>0</v>
      </c>
      <c r="H350" s="11">
        <f>H351</f>
        <v>1001100</v>
      </c>
      <c r="I350" s="38">
        <f t="shared" si="98"/>
        <v>1001100</v>
      </c>
      <c r="J350" s="46">
        <f t="shared" si="98"/>
        <v>546054</v>
      </c>
      <c r="K350" s="51">
        <f t="shared" si="83"/>
        <v>0.54545400059934068</v>
      </c>
    </row>
    <row r="351" spans="1:11" ht="15" customHeight="1" x14ac:dyDescent="0.2">
      <c r="A351" s="9" t="s">
        <v>92</v>
      </c>
      <c r="B351" s="3" t="s">
        <v>67</v>
      </c>
      <c r="C351" s="3">
        <v>4</v>
      </c>
      <c r="D351" s="3" t="s">
        <v>67</v>
      </c>
      <c r="E351" s="3" t="s">
        <v>224</v>
      </c>
      <c r="F351" s="3" t="s">
        <v>226</v>
      </c>
      <c r="G351" s="3" t="s">
        <v>93</v>
      </c>
      <c r="H351" s="11">
        <v>1001100</v>
      </c>
      <c r="I351" s="38">
        <v>1001100</v>
      </c>
      <c r="J351" s="46">
        <v>546054</v>
      </c>
      <c r="K351" s="51">
        <f t="shared" si="83"/>
        <v>0.54545400059934068</v>
      </c>
    </row>
    <row r="352" spans="1:11" ht="14.25" customHeight="1" x14ac:dyDescent="0.2">
      <c r="A352" s="9" t="s">
        <v>227</v>
      </c>
      <c r="B352" s="3" t="s">
        <v>67</v>
      </c>
      <c r="C352" s="3">
        <v>4</v>
      </c>
      <c r="D352" s="3" t="s">
        <v>67</v>
      </c>
      <c r="E352" s="3" t="s">
        <v>224</v>
      </c>
      <c r="F352" s="3" t="s">
        <v>226</v>
      </c>
      <c r="G352" s="3" t="s">
        <v>228</v>
      </c>
      <c r="H352" s="11">
        <v>1001100</v>
      </c>
      <c r="I352" s="38">
        <v>1001100</v>
      </c>
      <c r="J352" s="46">
        <v>546054</v>
      </c>
      <c r="K352" s="51">
        <f t="shared" si="83"/>
        <v>0.54545400059934068</v>
      </c>
    </row>
    <row r="353" spans="1:11" ht="1.5" customHeight="1" x14ac:dyDescent="0.2">
      <c r="A353" s="4"/>
      <c r="B353" s="5"/>
      <c r="C353" s="3"/>
      <c r="D353" s="5"/>
      <c r="E353" s="6"/>
      <c r="F353" s="6"/>
      <c r="G353" s="6" t="s">
        <v>0</v>
      </c>
      <c r="H353" s="7"/>
      <c r="I353" s="37"/>
      <c r="J353" s="45"/>
      <c r="K353" s="51" t="e">
        <f t="shared" si="83"/>
        <v>#DIV/0!</v>
      </c>
    </row>
    <row r="354" spans="1:11" ht="14.25" hidden="1" customHeight="1" x14ac:dyDescent="0.2">
      <c r="A354" s="4"/>
      <c r="B354" s="5"/>
      <c r="C354" s="3"/>
      <c r="D354" s="5"/>
      <c r="E354" s="5"/>
      <c r="F354" s="8"/>
      <c r="G354" s="8" t="s">
        <v>0</v>
      </c>
      <c r="H354" s="7"/>
      <c r="I354" s="37"/>
      <c r="J354" s="45"/>
      <c r="K354" s="51" t="e">
        <f t="shared" ref="K354:K392" si="100">J354/I354</f>
        <v>#DIV/0!</v>
      </c>
    </row>
    <row r="355" spans="1:11" ht="43.5" customHeight="1" x14ac:dyDescent="0.2">
      <c r="A355" s="9" t="s">
        <v>263</v>
      </c>
      <c r="B355" s="3" t="s">
        <v>67</v>
      </c>
      <c r="C355" s="3">
        <v>4</v>
      </c>
      <c r="D355" s="3">
        <v>12</v>
      </c>
      <c r="E355" s="3" t="s">
        <v>224</v>
      </c>
      <c r="F355" s="3" t="s">
        <v>229</v>
      </c>
      <c r="G355" s="10" t="s">
        <v>0</v>
      </c>
      <c r="H355" s="11">
        <f>H356</f>
        <v>4000000</v>
      </c>
      <c r="I355" s="38">
        <f t="shared" ref="I355:J355" si="101">I356</f>
        <v>5799700</v>
      </c>
      <c r="J355" s="46">
        <f t="shared" si="101"/>
        <v>2870634</v>
      </c>
      <c r="K355" s="51">
        <f t="shared" si="100"/>
        <v>0.4949624980602445</v>
      </c>
    </row>
    <row r="356" spans="1:11" ht="15" customHeight="1" x14ac:dyDescent="0.2">
      <c r="A356" s="9" t="s">
        <v>92</v>
      </c>
      <c r="B356" s="3" t="s">
        <v>67</v>
      </c>
      <c r="C356" s="3">
        <v>4</v>
      </c>
      <c r="D356" s="3">
        <v>12</v>
      </c>
      <c r="E356" s="3" t="s">
        <v>224</v>
      </c>
      <c r="F356" s="3" t="s">
        <v>229</v>
      </c>
      <c r="G356" s="3" t="s">
        <v>93</v>
      </c>
      <c r="H356" s="11">
        <v>4000000</v>
      </c>
      <c r="I356" s="38">
        <v>5799700</v>
      </c>
      <c r="J356" s="46">
        <v>2870634</v>
      </c>
      <c r="K356" s="51">
        <f t="shared" si="100"/>
        <v>0.4949624980602445</v>
      </c>
    </row>
    <row r="357" spans="1:11" ht="15" customHeight="1" x14ac:dyDescent="0.2">
      <c r="A357" s="9" t="s">
        <v>227</v>
      </c>
      <c r="B357" s="3" t="s">
        <v>67</v>
      </c>
      <c r="C357" s="3">
        <v>4</v>
      </c>
      <c r="D357" s="3">
        <v>12</v>
      </c>
      <c r="E357" s="3" t="s">
        <v>224</v>
      </c>
      <c r="F357" s="3" t="s">
        <v>229</v>
      </c>
      <c r="G357" s="3" t="s">
        <v>228</v>
      </c>
      <c r="H357" s="11">
        <v>4000000</v>
      </c>
      <c r="I357" s="38">
        <v>5799700</v>
      </c>
      <c r="J357" s="46">
        <v>2870634</v>
      </c>
      <c r="K357" s="51">
        <f t="shared" si="100"/>
        <v>0.4949624980602445</v>
      </c>
    </row>
    <row r="358" spans="1:11" ht="24" customHeight="1" x14ac:dyDescent="0.2">
      <c r="A358" s="4" t="s">
        <v>230</v>
      </c>
      <c r="B358" s="5" t="s">
        <v>231</v>
      </c>
      <c r="C358" s="6" t="s">
        <v>0</v>
      </c>
      <c r="D358" s="6" t="s">
        <v>0</v>
      </c>
      <c r="E358" s="6" t="s">
        <v>0</v>
      </c>
      <c r="F358" s="6" t="s">
        <v>0</v>
      </c>
      <c r="G358" s="6" t="s">
        <v>0</v>
      </c>
      <c r="H358" s="7">
        <f>H367+H376+H382</f>
        <v>1761700</v>
      </c>
      <c r="I358" s="37">
        <f>I367+I376+I382+I359+I363</f>
        <v>2703070</v>
      </c>
      <c r="J358" s="37">
        <f>J367+J376+J382+J359+J363</f>
        <v>760724.02</v>
      </c>
      <c r="K358" s="51">
        <f t="shared" si="100"/>
        <v>0.28142964111177293</v>
      </c>
    </row>
    <row r="359" spans="1:11" ht="36" customHeight="1" x14ac:dyDescent="0.2">
      <c r="A359" s="4" t="s">
        <v>20</v>
      </c>
      <c r="B359" s="5">
        <v>70</v>
      </c>
      <c r="C359" s="6">
        <v>0</v>
      </c>
      <c r="D359" s="6">
        <v>0</v>
      </c>
      <c r="E359" s="6">
        <v>1</v>
      </c>
      <c r="F359" s="6"/>
      <c r="G359" s="6"/>
      <c r="H359" s="7"/>
      <c r="I359" s="37">
        <f>I360</f>
        <v>640302.73</v>
      </c>
      <c r="J359" s="37">
        <f>J360</f>
        <v>0</v>
      </c>
      <c r="K359" s="51">
        <f t="shared" si="100"/>
        <v>0</v>
      </c>
    </row>
    <row r="360" spans="1:11" ht="66" customHeight="1" x14ac:dyDescent="0.2">
      <c r="A360" s="28" t="s">
        <v>285</v>
      </c>
      <c r="B360" s="3">
        <v>70</v>
      </c>
      <c r="C360" s="3">
        <v>0</v>
      </c>
      <c r="D360" s="3">
        <v>0</v>
      </c>
      <c r="E360" s="14" t="s">
        <v>23</v>
      </c>
      <c r="F360" s="3">
        <v>55490</v>
      </c>
      <c r="G360" s="3"/>
      <c r="H360" s="7"/>
      <c r="I360" s="38">
        <f>I361</f>
        <v>640302.73</v>
      </c>
      <c r="J360" s="37">
        <f>J361</f>
        <v>0</v>
      </c>
      <c r="K360" s="51">
        <f t="shared" si="100"/>
        <v>0</v>
      </c>
    </row>
    <row r="361" spans="1:11" ht="68.25" customHeight="1" x14ac:dyDescent="0.2">
      <c r="A361" s="28" t="s">
        <v>40</v>
      </c>
      <c r="B361" s="3">
        <v>70</v>
      </c>
      <c r="C361" s="3">
        <v>0</v>
      </c>
      <c r="D361" s="3">
        <v>0</v>
      </c>
      <c r="E361" s="14" t="s">
        <v>23</v>
      </c>
      <c r="F361" s="3">
        <v>55490</v>
      </c>
      <c r="G361" s="3">
        <v>100</v>
      </c>
      <c r="H361" s="7"/>
      <c r="I361" s="38">
        <v>640302.73</v>
      </c>
      <c r="J361" s="46"/>
      <c r="K361" s="51">
        <f t="shared" si="100"/>
        <v>0</v>
      </c>
    </row>
    <row r="362" spans="1:11" ht="58.5" customHeight="1" x14ac:dyDescent="0.2">
      <c r="A362" s="28" t="s">
        <v>42</v>
      </c>
      <c r="B362" s="3">
        <v>70</v>
      </c>
      <c r="C362" s="3">
        <v>0</v>
      </c>
      <c r="D362" s="3">
        <v>0</v>
      </c>
      <c r="E362" s="14" t="s">
        <v>23</v>
      </c>
      <c r="F362" s="3">
        <v>55490</v>
      </c>
      <c r="G362" s="3">
        <v>120</v>
      </c>
      <c r="H362" s="7"/>
      <c r="I362" s="38">
        <v>640302.73</v>
      </c>
      <c r="J362" s="46"/>
      <c r="K362" s="51">
        <f t="shared" si="100"/>
        <v>0</v>
      </c>
    </row>
    <row r="363" spans="1:11" ht="24" customHeight="1" x14ac:dyDescent="0.2">
      <c r="A363" s="4" t="s">
        <v>287</v>
      </c>
      <c r="B363" s="5">
        <v>70</v>
      </c>
      <c r="C363" s="6">
        <v>0</v>
      </c>
      <c r="D363" s="6">
        <v>0</v>
      </c>
      <c r="E363" s="55" t="s">
        <v>182</v>
      </c>
      <c r="F363" s="6"/>
      <c r="G363" s="6"/>
      <c r="H363" s="7"/>
      <c r="I363" s="37">
        <f>I364</f>
        <v>84053.21</v>
      </c>
      <c r="J363" s="37">
        <f>J364</f>
        <v>0</v>
      </c>
      <c r="K363" s="51">
        <f t="shared" si="100"/>
        <v>0</v>
      </c>
    </row>
    <row r="364" spans="1:11" ht="77.25" customHeight="1" x14ac:dyDescent="0.2">
      <c r="A364" s="28" t="s">
        <v>288</v>
      </c>
      <c r="B364" s="3">
        <v>70</v>
      </c>
      <c r="C364" s="3">
        <v>0</v>
      </c>
      <c r="D364" s="3">
        <v>0</v>
      </c>
      <c r="E364" s="14" t="s">
        <v>182</v>
      </c>
      <c r="F364" s="3">
        <v>55490</v>
      </c>
      <c r="G364" s="3"/>
      <c r="H364" s="7"/>
      <c r="I364" s="38">
        <f>I365</f>
        <v>84053.21</v>
      </c>
      <c r="J364" s="37">
        <f>J365</f>
        <v>0</v>
      </c>
      <c r="K364" s="51">
        <f t="shared" si="100"/>
        <v>0</v>
      </c>
    </row>
    <row r="365" spans="1:11" ht="69" customHeight="1" x14ac:dyDescent="0.2">
      <c r="A365" s="28" t="s">
        <v>40</v>
      </c>
      <c r="B365" s="3">
        <v>70</v>
      </c>
      <c r="C365" s="3">
        <v>0</v>
      </c>
      <c r="D365" s="3">
        <v>0</v>
      </c>
      <c r="E365" s="14" t="s">
        <v>182</v>
      </c>
      <c r="F365" s="3">
        <v>55490</v>
      </c>
      <c r="G365" s="3">
        <v>100</v>
      </c>
      <c r="H365" s="7"/>
      <c r="I365" s="38">
        <v>84053.21</v>
      </c>
      <c r="J365" s="45"/>
      <c r="K365" s="51">
        <f t="shared" si="100"/>
        <v>0</v>
      </c>
    </row>
    <row r="366" spans="1:11" ht="55.5" customHeight="1" x14ac:dyDescent="0.2">
      <c r="A366" s="28" t="s">
        <v>42</v>
      </c>
      <c r="B366" s="3">
        <v>70</v>
      </c>
      <c r="C366" s="3">
        <v>0</v>
      </c>
      <c r="D366" s="3">
        <v>0</v>
      </c>
      <c r="E366" s="14" t="s">
        <v>182</v>
      </c>
      <c r="F366" s="3">
        <v>55490</v>
      </c>
      <c r="G366" s="3">
        <v>120</v>
      </c>
      <c r="H366" s="7"/>
      <c r="I366" s="38">
        <v>84053.21</v>
      </c>
      <c r="J366" s="45"/>
      <c r="K366" s="51">
        <f t="shared" si="100"/>
        <v>0</v>
      </c>
    </row>
    <row r="367" spans="1:11" ht="32.25" customHeight="1" x14ac:dyDescent="0.2">
      <c r="A367" s="4" t="s">
        <v>233</v>
      </c>
      <c r="B367" s="5" t="s">
        <v>231</v>
      </c>
      <c r="C367" s="5" t="s">
        <v>21</v>
      </c>
      <c r="D367" s="5" t="s">
        <v>22</v>
      </c>
      <c r="E367" s="5" t="s">
        <v>234</v>
      </c>
      <c r="F367" s="8" t="s">
        <v>0</v>
      </c>
      <c r="G367" s="8" t="s">
        <v>0</v>
      </c>
      <c r="H367" s="7">
        <f>H368+H373</f>
        <v>645800</v>
      </c>
      <c r="I367" s="37">
        <f t="shared" ref="I367:J367" si="102">I368+I373</f>
        <v>655300</v>
      </c>
      <c r="J367" s="45">
        <f t="shared" si="102"/>
        <v>300853.82</v>
      </c>
      <c r="K367" s="51">
        <f t="shared" si="100"/>
        <v>0.45910853044407141</v>
      </c>
    </row>
    <row r="368" spans="1:11" ht="48.95" customHeight="1" x14ac:dyDescent="0.2">
      <c r="A368" s="9" t="s">
        <v>54</v>
      </c>
      <c r="B368" s="3" t="s">
        <v>231</v>
      </c>
      <c r="C368" s="3" t="s">
        <v>21</v>
      </c>
      <c r="D368" s="3" t="s">
        <v>22</v>
      </c>
      <c r="E368" s="3" t="s">
        <v>234</v>
      </c>
      <c r="F368" s="3" t="s">
        <v>55</v>
      </c>
      <c r="G368" s="10" t="s">
        <v>0</v>
      </c>
      <c r="H368" s="11">
        <f>H369+H371</f>
        <v>495800</v>
      </c>
      <c r="I368" s="38">
        <f t="shared" ref="I368:J368" si="103">I369+I371</f>
        <v>505300</v>
      </c>
      <c r="J368" s="46">
        <f t="shared" si="103"/>
        <v>280853.82</v>
      </c>
      <c r="K368" s="51">
        <f t="shared" si="100"/>
        <v>0.55581599050069264</v>
      </c>
    </row>
    <row r="369" spans="1:11" ht="127.9" customHeight="1" x14ac:dyDescent="0.2">
      <c r="A369" s="9" t="s">
        <v>40</v>
      </c>
      <c r="B369" s="3" t="s">
        <v>231</v>
      </c>
      <c r="C369" s="3" t="s">
        <v>21</v>
      </c>
      <c r="D369" s="3" t="s">
        <v>22</v>
      </c>
      <c r="E369" s="3" t="s">
        <v>234</v>
      </c>
      <c r="F369" s="3" t="s">
        <v>55</v>
      </c>
      <c r="G369" s="3" t="s">
        <v>41</v>
      </c>
      <c r="H369" s="17">
        <v>456800</v>
      </c>
      <c r="I369" s="39">
        <v>456800</v>
      </c>
      <c r="J369" s="47">
        <v>264387.53000000003</v>
      </c>
      <c r="K369" s="51">
        <f t="shared" si="100"/>
        <v>0.57878180823117342</v>
      </c>
    </row>
    <row r="370" spans="1:11" ht="48.95" customHeight="1" x14ac:dyDescent="0.2">
      <c r="A370" s="9" t="s">
        <v>42</v>
      </c>
      <c r="B370" s="3" t="s">
        <v>231</v>
      </c>
      <c r="C370" s="3" t="s">
        <v>21</v>
      </c>
      <c r="D370" s="3" t="s">
        <v>22</v>
      </c>
      <c r="E370" s="3" t="s">
        <v>234</v>
      </c>
      <c r="F370" s="3" t="s">
        <v>55</v>
      </c>
      <c r="G370" s="3" t="s">
        <v>43</v>
      </c>
      <c r="H370" s="17">
        <v>456800</v>
      </c>
      <c r="I370" s="39">
        <v>456800</v>
      </c>
      <c r="J370" s="47">
        <v>264387.53000000003</v>
      </c>
      <c r="K370" s="51">
        <f t="shared" si="100"/>
        <v>0.57878180823117342</v>
      </c>
    </row>
    <row r="371" spans="1:11" ht="48.95" customHeight="1" x14ac:dyDescent="0.2">
      <c r="A371" s="9" t="s">
        <v>28</v>
      </c>
      <c r="B371" s="3" t="s">
        <v>231</v>
      </c>
      <c r="C371" s="3" t="s">
        <v>21</v>
      </c>
      <c r="D371" s="3" t="s">
        <v>22</v>
      </c>
      <c r="E371" s="3" t="s">
        <v>234</v>
      </c>
      <c r="F371" s="3" t="s">
        <v>55</v>
      </c>
      <c r="G371" s="3" t="s">
        <v>29</v>
      </c>
      <c r="H371" s="17">
        <v>39000</v>
      </c>
      <c r="I371" s="39">
        <v>48500</v>
      </c>
      <c r="J371" s="47">
        <v>16466.29</v>
      </c>
      <c r="K371" s="51">
        <f t="shared" si="100"/>
        <v>0.33951113402061855</v>
      </c>
    </row>
    <row r="372" spans="1:11" ht="64.5" customHeight="1" x14ac:dyDescent="0.2">
      <c r="A372" s="9" t="s">
        <v>30</v>
      </c>
      <c r="B372" s="3" t="s">
        <v>231</v>
      </c>
      <c r="C372" s="3" t="s">
        <v>21</v>
      </c>
      <c r="D372" s="3" t="s">
        <v>22</v>
      </c>
      <c r="E372" s="3" t="s">
        <v>234</v>
      </c>
      <c r="F372" s="3" t="s">
        <v>55</v>
      </c>
      <c r="G372" s="3" t="s">
        <v>31</v>
      </c>
      <c r="H372" s="17">
        <v>39000</v>
      </c>
      <c r="I372" s="39">
        <v>48500</v>
      </c>
      <c r="J372" s="47">
        <v>16466.29</v>
      </c>
      <c r="K372" s="51">
        <f t="shared" si="100"/>
        <v>0.33951113402061855</v>
      </c>
    </row>
    <row r="373" spans="1:11" ht="64.5" customHeight="1" x14ac:dyDescent="0.2">
      <c r="A373" s="9" t="s">
        <v>60</v>
      </c>
      <c r="B373" s="3" t="s">
        <v>231</v>
      </c>
      <c r="C373" s="3" t="s">
        <v>21</v>
      </c>
      <c r="D373" s="3" t="s">
        <v>22</v>
      </c>
      <c r="E373" s="3" t="s">
        <v>234</v>
      </c>
      <c r="F373" s="3" t="s">
        <v>61</v>
      </c>
      <c r="G373" s="10" t="s">
        <v>0</v>
      </c>
      <c r="H373" s="11">
        <f>H374</f>
        <v>150000</v>
      </c>
      <c r="I373" s="38">
        <f t="shared" ref="I373:J373" si="104">I374</f>
        <v>150000</v>
      </c>
      <c r="J373" s="46">
        <f t="shared" si="104"/>
        <v>20000</v>
      </c>
      <c r="K373" s="51">
        <f t="shared" si="100"/>
        <v>0.13333333333333333</v>
      </c>
    </row>
    <row r="374" spans="1:11" ht="48.95" customHeight="1" x14ac:dyDescent="0.2">
      <c r="A374" s="9" t="s">
        <v>28</v>
      </c>
      <c r="B374" s="3" t="s">
        <v>231</v>
      </c>
      <c r="C374" s="3" t="s">
        <v>21</v>
      </c>
      <c r="D374" s="3" t="s">
        <v>22</v>
      </c>
      <c r="E374" s="3" t="s">
        <v>234</v>
      </c>
      <c r="F374" s="3" t="s">
        <v>61</v>
      </c>
      <c r="G374" s="3" t="s">
        <v>29</v>
      </c>
      <c r="H374" s="17">
        <v>150000</v>
      </c>
      <c r="I374" s="38">
        <v>150000</v>
      </c>
      <c r="J374" s="46">
        <v>20000</v>
      </c>
      <c r="K374" s="51">
        <f t="shared" si="100"/>
        <v>0.13333333333333333</v>
      </c>
    </row>
    <row r="375" spans="1:11" ht="64.5" customHeight="1" x14ac:dyDescent="0.2">
      <c r="A375" s="9" t="s">
        <v>30</v>
      </c>
      <c r="B375" s="3" t="s">
        <v>231</v>
      </c>
      <c r="C375" s="3" t="s">
        <v>21</v>
      </c>
      <c r="D375" s="3" t="s">
        <v>22</v>
      </c>
      <c r="E375" s="3" t="s">
        <v>234</v>
      </c>
      <c r="F375" s="3" t="s">
        <v>61</v>
      </c>
      <c r="G375" s="3" t="s">
        <v>31</v>
      </c>
      <c r="H375" s="17">
        <v>150000</v>
      </c>
      <c r="I375" s="38">
        <v>150000</v>
      </c>
      <c r="J375" s="46">
        <v>20000</v>
      </c>
      <c r="K375" s="51">
        <f t="shared" si="100"/>
        <v>0.13333333333333333</v>
      </c>
    </row>
    <row r="376" spans="1:11" ht="32.25" customHeight="1" x14ac:dyDescent="0.2">
      <c r="A376" s="4" t="s">
        <v>235</v>
      </c>
      <c r="B376" s="5" t="s">
        <v>231</v>
      </c>
      <c r="C376" s="5" t="s">
        <v>21</v>
      </c>
      <c r="D376" s="5" t="s">
        <v>22</v>
      </c>
      <c r="E376" s="5" t="s">
        <v>236</v>
      </c>
      <c r="F376" s="8" t="s">
        <v>0</v>
      </c>
      <c r="G376" s="8" t="s">
        <v>0</v>
      </c>
      <c r="H376" s="7">
        <f>H377</f>
        <v>1015900</v>
      </c>
      <c r="I376" s="37">
        <f t="shared" ref="I376:J376" si="105">I377</f>
        <v>1015900</v>
      </c>
      <c r="J376" s="45">
        <f t="shared" si="105"/>
        <v>459870.2</v>
      </c>
      <c r="K376" s="51">
        <f t="shared" si="100"/>
        <v>0.45267270400629983</v>
      </c>
    </row>
    <row r="377" spans="1:11" ht="48.95" customHeight="1" x14ac:dyDescent="0.2">
      <c r="A377" s="9" t="s">
        <v>54</v>
      </c>
      <c r="B377" s="3" t="s">
        <v>231</v>
      </c>
      <c r="C377" s="3" t="s">
        <v>21</v>
      </c>
      <c r="D377" s="3" t="s">
        <v>22</v>
      </c>
      <c r="E377" s="3" t="s">
        <v>236</v>
      </c>
      <c r="F377" s="3" t="s">
        <v>55</v>
      </c>
      <c r="G377" s="10" t="s">
        <v>0</v>
      </c>
      <c r="H377" s="11">
        <f>H378+H380</f>
        <v>1015900</v>
      </c>
      <c r="I377" s="38">
        <f t="shared" ref="I377:J377" si="106">I378+I380</f>
        <v>1015900</v>
      </c>
      <c r="J377" s="46">
        <f t="shared" si="106"/>
        <v>459870.2</v>
      </c>
      <c r="K377" s="51">
        <f t="shared" si="100"/>
        <v>0.45267270400629983</v>
      </c>
    </row>
    <row r="378" spans="1:11" ht="127.9" customHeight="1" x14ac:dyDescent="0.2">
      <c r="A378" s="9" t="s">
        <v>40</v>
      </c>
      <c r="B378" s="3" t="s">
        <v>231</v>
      </c>
      <c r="C378" s="3" t="s">
        <v>21</v>
      </c>
      <c r="D378" s="3" t="s">
        <v>22</v>
      </c>
      <c r="E378" s="3" t="s">
        <v>236</v>
      </c>
      <c r="F378" s="3" t="s">
        <v>55</v>
      </c>
      <c r="G378" s="3" t="s">
        <v>41</v>
      </c>
      <c r="H378" s="17">
        <v>1001500</v>
      </c>
      <c r="I378" s="39">
        <v>1001500</v>
      </c>
      <c r="J378" s="47">
        <v>453871.2</v>
      </c>
      <c r="K378" s="51">
        <f t="shared" si="100"/>
        <v>0.45319141288067899</v>
      </c>
    </row>
    <row r="379" spans="1:11" ht="48.95" customHeight="1" x14ac:dyDescent="0.2">
      <c r="A379" s="9" t="s">
        <v>42</v>
      </c>
      <c r="B379" s="3" t="s">
        <v>231</v>
      </c>
      <c r="C379" s="3" t="s">
        <v>21</v>
      </c>
      <c r="D379" s="3" t="s">
        <v>22</v>
      </c>
      <c r="E379" s="3" t="s">
        <v>236</v>
      </c>
      <c r="F379" s="3" t="s">
        <v>55</v>
      </c>
      <c r="G379" s="3" t="s">
        <v>43</v>
      </c>
      <c r="H379" s="17">
        <v>1001500</v>
      </c>
      <c r="I379" s="39">
        <v>1001500</v>
      </c>
      <c r="J379" s="47">
        <v>453871.2</v>
      </c>
      <c r="K379" s="51">
        <f t="shared" si="100"/>
        <v>0.45319141288067899</v>
      </c>
    </row>
    <row r="380" spans="1:11" ht="48.95" customHeight="1" x14ac:dyDescent="0.2">
      <c r="A380" s="9" t="s">
        <v>28</v>
      </c>
      <c r="B380" s="3" t="s">
        <v>231</v>
      </c>
      <c r="C380" s="3" t="s">
        <v>21</v>
      </c>
      <c r="D380" s="3" t="s">
        <v>22</v>
      </c>
      <c r="E380" s="3" t="s">
        <v>236</v>
      </c>
      <c r="F380" s="3" t="s">
        <v>55</v>
      </c>
      <c r="G380" s="3" t="s">
        <v>29</v>
      </c>
      <c r="H380" s="17">
        <v>14400</v>
      </c>
      <c r="I380" s="39">
        <v>14400</v>
      </c>
      <c r="J380" s="47">
        <v>5999</v>
      </c>
      <c r="K380" s="51">
        <f t="shared" si="100"/>
        <v>0.41659722222222223</v>
      </c>
    </row>
    <row r="381" spans="1:11" ht="64.5" customHeight="1" x14ac:dyDescent="0.2">
      <c r="A381" s="9" t="s">
        <v>30</v>
      </c>
      <c r="B381" s="3" t="s">
        <v>231</v>
      </c>
      <c r="C381" s="3" t="s">
        <v>21</v>
      </c>
      <c r="D381" s="3" t="s">
        <v>22</v>
      </c>
      <c r="E381" s="3" t="s">
        <v>236</v>
      </c>
      <c r="F381" s="3" t="s">
        <v>55</v>
      </c>
      <c r="G381" s="3" t="s">
        <v>31</v>
      </c>
      <c r="H381" s="17">
        <v>14400</v>
      </c>
      <c r="I381" s="39">
        <v>14400</v>
      </c>
      <c r="J381" s="39">
        <v>5999</v>
      </c>
      <c r="K381" s="47">
        <v>5999</v>
      </c>
    </row>
    <row r="382" spans="1:11" ht="46.5" customHeight="1" x14ac:dyDescent="0.2">
      <c r="A382" s="4" t="s">
        <v>223</v>
      </c>
      <c r="B382" s="5" t="s">
        <v>231</v>
      </c>
      <c r="C382" s="5" t="s">
        <v>21</v>
      </c>
      <c r="D382" s="5" t="s">
        <v>22</v>
      </c>
      <c r="E382" s="5" t="s">
        <v>224</v>
      </c>
      <c r="F382" s="8" t="s">
        <v>0</v>
      </c>
      <c r="G382" s="8" t="s">
        <v>0</v>
      </c>
      <c r="H382" s="7">
        <f>H383+H389</f>
        <v>100000</v>
      </c>
      <c r="I382" s="37">
        <f>I383+I389+I386</f>
        <v>307514.06</v>
      </c>
      <c r="J382" s="37">
        <f>J383+J389+J386</f>
        <v>0</v>
      </c>
      <c r="K382" s="51">
        <f t="shared" si="100"/>
        <v>0</v>
      </c>
    </row>
    <row r="383" spans="1:11" ht="26.25" hidden="1" customHeight="1" x14ac:dyDescent="0.2">
      <c r="A383" s="9"/>
      <c r="B383" s="3"/>
      <c r="C383" s="3"/>
      <c r="D383" s="3"/>
      <c r="E383" s="3"/>
      <c r="F383" s="3"/>
      <c r="G383" s="10"/>
      <c r="H383" s="11"/>
      <c r="I383" s="38"/>
      <c r="J383" s="46"/>
      <c r="K383" s="51" t="e">
        <f t="shared" si="100"/>
        <v>#DIV/0!</v>
      </c>
    </row>
    <row r="384" spans="1:11" ht="15" hidden="1" customHeight="1" x14ac:dyDescent="0.2">
      <c r="A384" s="9"/>
      <c r="B384" s="3"/>
      <c r="C384" s="3"/>
      <c r="D384" s="3"/>
      <c r="E384" s="3"/>
      <c r="F384" s="3"/>
      <c r="G384" s="3"/>
      <c r="H384" s="11"/>
      <c r="I384" s="38"/>
      <c r="J384" s="46"/>
      <c r="K384" s="51" t="e">
        <f t="shared" si="100"/>
        <v>#DIV/0!</v>
      </c>
    </row>
    <row r="385" spans="1:11" ht="15" hidden="1" customHeight="1" x14ac:dyDescent="0.2">
      <c r="A385" s="9"/>
      <c r="B385" s="3"/>
      <c r="C385" s="3"/>
      <c r="D385" s="3"/>
      <c r="E385" s="3"/>
      <c r="F385" s="3"/>
      <c r="G385" s="3"/>
      <c r="H385" s="11"/>
      <c r="I385" s="38"/>
      <c r="J385" s="46"/>
      <c r="K385" s="51" t="e">
        <f t="shared" si="100"/>
        <v>#DIV/0!</v>
      </c>
    </row>
    <row r="386" spans="1:11" ht="69.75" customHeight="1" x14ac:dyDescent="0.2">
      <c r="A386" s="28" t="s">
        <v>285</v>
      </c>
      <c r="B386" s="3">
        <v>70</v>
      </c>
      <c r="C386" s="3">
        <v>0</v>
      </c>
      <c r="D386" s="3">
        <v>0</v>
      </c>
      <c r="E386" s="3" t="s">
        <v>224</v>
      </c>
      <c r="F386" s="3">
        <v>55490</v>
      </c>
      <c r="G386" s="3"/>
      <c r="H386" s="11"/>
      <c r="I386" s="38">
        <f>I387</f>
        <v>207514.06</v>
      </c>
      <c r="J386" s="46">
        <f>J387</f>
        <v>0</v>
      </c>
      <c r="K386" s="51">
        <f t="shared" si="100"/>
        <v>0</v>
      </c>
    </row>
    <row r="387" spans="1:11" ht="52.5" customHeight="1" x14ac:dyDescent="0.2">
      <c r="A387" s="28" t="s">
        <v>40</v>
      </c>
      <c r="B387" s="3">
        <v>70</v>
      </c>
      <c r="C387" s="3">
        <v>0</v>
      </c>
      <c r="D387" s="3">
        <v>0</v>
      </c>
      <c r="E387" s="3" t="s">
        <v>224</v>
      </c>
      <c r="F387" s="3">
        <v>55490</v>
      </c>
      <c r="G387" s="3">
        <v>100</v>
      </c>
      <c r="H387" s="11"/>
      <c r="I387" s="38">
        <v>207514.06</v>
      </c>
      <c r="J387" s="46"/>
      <c r="K387" s="51">
        <f t="shared" si="100"/>
        <v>0</v>
      </c>
    </row>
    <row r="388" spans="1:11" ht="39.75" customHeight="1" x14ac:dyDescent="0.2">
      <c r="A388" s="28" t="s">
        <v>42</v>
      </c>
      <c r="B388" s="3">
        <v>70</v>
      </c>
      <c r="C388" s="3">
        <v>0</v>
      </c>
      <c r="D388" s="3">
        <v>0</v>
      </c>
      <c r="E388" s="3" t="s">
        <v>224</v>
      </c>
      <c r="F388" s="3">
        <v>55490</v>
      </c>
      <c r="G388" s="3">
        <v>120</v>
      </c>
      <c r="H388" s="11"/>
      <c r="I388" s="38">
        <v>207514.06</v>
      </c>
      <c r="J388" s="46"/>
      <c r="K388" s="51">
        <f t="shared" si="100"/>
        <v>0</v>
      </c>
    </row>
    <row r="389" spans="1:11" ht="32.25" customHeight="1" x14ac:dyDescent="0.2">
      <c r="A389" s="28" t="s">
        <v>286</v>
      </c>
      <c r="B389" s="3" t="s">
        <v>231</v>
      </c>
      <c r="C389" s="3" t="s">
        <v>21</v>
      </c>
      <c r="D389" s="3" t="s">
        <v>22</v>
      </c>
      <c r="E389" s="3" t="s">
        <v>224</v>
      </c>
      <c r="F389" s="3" t="s">
        <v>232</v>
      </c>
      <c r="G389" s="10" t="s">
        <v>0</v>
      </c>
      <c r="H389" s="11">
        <f>H390</f>
        <v>100000</v>
      </c>
      <c r="I389" s="38">
        <f t="shared" ref="I389:J389" si="107">I390</f>
        <v>100000</v>
      </c>
      <c r="J389" s="46">
        <f t="shared" si="107"/>
        <v>0</v>
      </c>
      <c r="K389" s="51">
        <f t="shared" si="100"/>
        <v>0</v>
      </c>
    </row>
    <row r="390" spans="1:11" ht="15" customHeight="1" x14ac:dyDescent="0.2">
      <c r="A390" s="9" t="s">
        <v>56</v>
      </c>
      <c r="B390" s="3" t="s">
        <v>231</v>
      </c>
      <c r="C390" s="3" t="s">
        <v>21</v>
      </c>
      <c r="D390" s="3" t="s">
        <v>22</v>
      </c>
      <c r="E390" s="3" t="s">
        <v>224</v>
      </c>
      <c r="F390" s="3" t="s">
        <v>232</v>
      </c>
      <c r="G390" s="3" t="s">
        <v>57</v>
      </c>
      <c r="H390" s="11">
        <v>100000</v>
      </c>
      <c r="I390" s="38">
        <v>100000</v>
      </c>
      <c r="J390" s="46"/>
      <c r="K390" s="51">
        <f t="shared" si="100"/>
        <v>0</v>
      </c>
    </row>
    <row r="391" spans="1:11" ht="15" customHeight="1" x14ac:dyDescent="0.2">
      <c r="A391" s="9" t="s">
        <v>237</v>
      </c>
      <c r="B391" s="3" t="s">
        <v>231</v>
      </c>
      <c r="C391" s="3" t="s">
        <v>21</v>
      </c>
      <c r="D391" s="3" t="s">
        <v>22</v>
      </c>
      <c r="E391" s="3" t="s">
        <v>224</v>
      </c>
      <c r="F391" s="3" t="s">
        <v>232</v>
      </c>
      <c r="G391" s="3" t="s">
        <v>238</v>
      </c>
      <c r="H391" s="11">
        <v>100000</v>
      </c>
      <c r="I391" s="38">
        <v>100000</v>
      </c>
      <c r="J391" s="46"/>
      <c r="K391" s="51">
        <f t="shared" si="100"/>
        <v>0</v>
      </c>
    </row>
    <row r="392" spans="1:11" ht="26.25" customHeight="1" x14ac:dyDescent="0.2">
      <c r="A392" s="59" t="s">
        <v>239</v>
      </c>
      <c r="B392" s="59"/>
      <c r="C392" s="59"/>
      <c r="D392" s="59"/>
      <c r="E392" s="59"/>
      <c r="F392" s="59"/>
      <c r="G392" s="59"/>
      <c r="H392" s="25">
        <f>H10+H247+H339+H358</f>
        <v>547350297.58000004</v>
      </c>
      <c r="I392" s="42">
        <f>I10+I247+I339+I358</f>
        <v>572164220.46000004</v>
      </c>
      <c r="J392" s="50">
        <f>J10+J247+J339+J358</f>
        <v>244301363.30000004</v>
      </c>
      <c r="K392" s="51">
        <f t="shared" si="100"/>
        <v>0.42697770074401065</v>
      </c>
    </row>
  </sheetData>
  <mergeCells count="7">
    <mergeCell ref="I5:J5"/>
    <mergeCell ref="A6:J6"/>
    <mergeCell ref="A7:J7"/>
    <mergeCell ref="A392:G392"/>
    <mergeCell ref="H1:J1"/>
    <mergeCell ref="H2:J2"/>
    <mergeCell ref="H3:J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2023-07-17T06:52:43Z</dcterms:modified>
</cp:coreProperties>
</file>