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1140" windowWidth="2040" windowHeight="1185"/>
  </bookViews>
  <sheets>
    <sheet name="data" sheetId="1" r:id="rId1"/>
  </sheets>
  <definedNames>
    <definedName name="_dep27" localSheetId="0">data!#REF!</definedName>
    <definedName name="_xlnm._FilterDatabase" localSheetId="0" hidden="1">data!$A$3:$I$19</definedName>
    <definedName name="_xlnm.Print_Titles" localSheetId="0">data!$2:$3</definedName>
    <definedName name="_xlnm.Print_Area" localSheetId="0">data!$A$1:$I$27</definedName>
  </definedNames>
  <calcPr calcId="145621"/>
</workbook>
</file>

<file path=xl/calcChain.xml><?xml version="1.0" encoding="utf-8"?>
<calcChain xmlns="http://schemas.openxmlformats.org/spreadsheetml/2006/main">
  <c r="E10" i="1" l="1"/>
  <c r="F10" i="1"/>
  <c r="G10" i="1"/>
  <c r="H10" i="1"/>
  <c r="I10" i="1"/>
  <c r="D10" i="1"/>
  <c r="D8" i="1"/>
  <c r="E8" i="1"/>
  <c r="H8" i="1"/>
  <c r="I8" i="1"/>
  <c r="C8" i="1"/>
  <c r="D6" i="1"/>
  <c r="E6" i="1"/>
  <c r="H6" i="1"/>
  <c r="I6" i="1"/>
  <c r="C6" i="1"/>
  <c r="F13" i="1"/>
  <c r="G13" i="1"/>
  <c r="E21" i="1" l="1"/>
  <c r="I20" i="1"/>
  <c r="H20" i="1"/>
  <c r="E20" i="1"/>
  <c r="I21" i="1"/>
  <c r="H21" i="1"/>
  <c r="D21" i="1"/>
  <c r="D20" i="1"/>
  <c r="C20" i="1"/>
  <c r="C21" i="1"/>
  <c r="G12" i="1"/>
  <c r="F12" i="1"/>
  <c r="C10" i="1"/>
  <c r="C5" i="1" s="1"/>
  <c r="G27" i="1"/>
  <c r="G25" i="1"/>
  <c r="G24" i="1"/>
  <c r="G23" i="1"/>
  <c r="G22" i="1"/>
  <c r="G19" i="1"/>
  <c r="G18" i="1"/>
  <c r="G17" i="1"/>
  <c r="G16" i="1"/>
  <c r="G15" i="1"/>
  <c r="G14" i="1"/>
  <c r="G11" i="1"/>
  <c r="G9" i="1"/>
  <c r="G8" i="1" s="1"/>
  <c r="G7" i="1"/>
  <c r="G6" i="1" s="1"/>
  <c r="F27" i="1"/>
  <c r="F25" i="1"/>
  <c r="F24" i="1"/>
  <c r="F23" i="1"/>
  <c r="F22" i="1"/>
  <c r="F19" i="1"/>
  <c r="F18" i="1"/>
  <c r="F17" i="1"/>
  <c r="F16" i="1"/>
  <c r="F15" i="1"/>
  <c r="F14" i="1"/>
  <c r="F11" i="1"/>
  <c r="F9" i="1"/>
  <c r="F8" i="1" s="1"/>
  <c r="F7" i="1"/>
  <c r="F6" i="1" s="1"/>
  <c r="E5" i="1"/>
  <c r="I5" i="1"/>
  <c r="H5" i="1"/>
  <c r="D5" i="1"/>
  <c r="F20" i="1" l="1"/>
  <c r="G21" i="1"/>
  <c r="F5" i="1"/>
  <c r="H4" i="1"/>
  <c r="E4" i="1"/>
  <c r="F21" i="1"/>
  <c r="G5" i="1"/>
  <c r="G20" i="1"/>
  <c r="I4" i="1"/>
  <c r="D4" i="1"/>
  <c r="C4" i="1"/>
  <c r="G4" i="1" l="1"/>
  <c r="F4" i="1"/>
</calcChain>
</file>

<file path=xl/sharedStrings.xml><?xml version="1.0" encoding="utf-8"?>
<sst xmlns="http://schemas.openxmlformats.org/spreadsheetml/2006/main" count="66" uniqueCount="66">
  <si>
    <t>Наименование кода классификации доходов бюджетов</t>
  </si>
  <si>
    <t>1</t>
  </si>
  <si>
    <t>2</t>
  </si>
  <si>
    <t>3</t>
  </si>
  <si>
    <t>4</t>
  </si>
  <si>
    <t>5</t>
  </si>
  <si>
    <t>6</t>
  </si>
  <si>
    <t>7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</si>
  <si>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</si>
  <si>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</si>
  <si>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</si>
  <si>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</si>
  <si>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</si>
  <si>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</si>
  <si>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</si>
  <si>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ШТРАФЫ, САНКЦИИ, ВОЗМЕЩЕНИЕ УЩЕРБА</t>
  </si>
  <si>
    <t>Код доходов</t>
  </si>
  <si>
    <t>1 00 00000 00 0000 000</t>
  </si>
  <si>
    <t xml:space="preserve">НАЛОГОВЫЕ И НЕНАЛОГОВЫЕ ДОХОДЫ                                 </t>
  </si>
  <si>
    <t>1 01 00000 00 0000 000</t>
  </si>
  <si>
    <t>1 01 02000 00 0000 000</t>
  </si>
  <si>
    <t xml:space="preserve">Налог на доходы физических лиц </t>
  </si>
  <si>
    <t>1 03 00000 00 0000 000</t>
  </si>
  <si>
    <t>1 03 02000 00 0000 000</t>
  </si>
  <si>
    <t>Акцизы на бензин автомобильный, дизельное топливо и масла для двигательных и карбюр. двигателей</t>
  </si>
  <si>
    <t>1 05 00000 00 0000 000</t>
  </si>
  <si>
    <t>1 08 00000 00 0000 000</t>
  </si>
  <si>
    <t>1 11 00000 00 0000 000</t>
  </si>
  <si>
    <t>1 12 00000 00 0000 000</t>
  </si>
  <si>
    <t>1 13 00000 00 0000 000</t>
  </si>
  <si>
    <t>1 14 00000 00 0000 000</t>
  </si>
  <si>
    <t>ДОХОДЫ ОТ ПРОДАЖИ МАТЕРИАЛЬНЫХ И НЕМАТЕРИАЛЬНЫХ АКТИВОВ</t>
  </si>
  <si>
    <t>1 16 00000 00 0000 000</t>
  </si>
  <si>
    <t>ВСЕГО ДОХОДОВ</t>
  </si>
  <si>
    <t>8</t>
  </si>
  <si>
    <t>9</t>
  </si>
  <si>
    <t>2024 год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</si>
  <si>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</si>
  <si>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</si>
  <si>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</si>
  <si>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Субсидии бюджетам бюджетной системы Российской Федерации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</si>
  <si>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</si>
  <si>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</si>
  <si>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 xml:space="preserve">ВОЗВРАТ ОСТАТКОВ СУБСИДИЙ, СУБВЕНЦИЙ И ИНЫХ МЕЖБЮДЖЕТНЫХ ТРАНСФЕРТОВ, ИМЕЮЩИХ ЦЕЛЕВОЕ НАЗНАЧЕНИЕ, ПРОШЛЫХ ЛЕТ </t>
  </si>
  <si>
    <t>2 00 00000 00 0000 000</t>
  </si>
  <si>
    <t>2 02 00000 00 0000 000</t>
  </si>
  <si>
    <t>2 19 00000 00 0000 000</t>
  </si>
  <si>
    <t>2025 год</t>
  </si>
  <si>
    <t>1 05 03000 01 0000 110</t>
  </si>
  <si>
    <t>Единый сельскохозяйственный налог</t>
  </si>
  <si>
    <t>2022 год (факт)</t>
  </si>
  <si>
    <t>2023 год (оценка)</t>
  </si>
  <si>
    <t>отклонение от исполнения 2022 года</t>
  </si>
  <si>
    <t>отклонение от оценки исполнения 2023 года</t>
  </si>
  <si>
    <t>2026 год</t>
  </si>
  <si>
    <t>2 07 00000 00 0000 000</t>
  </si>
  <si>
    <t>Прочие безвозмездные поступления</t>
  </si>
  <si>
    <t>Сведения о доходах  бюджета Брасовского муниципального района на 2024 год и на плановый период 2025 и 2026 годов в сравнении с ожидаемым исполнением за 2023 год и отчетом за 2022 год</t>
  </si>
  <si>
    <t>2 02 10000 00 0000 150</t>
  </si>
  <si>
    <t>2 02 20000 00 0000 150</t>
  </si>
  <si>
    <t>2 02 30000 00 0000 150</t>
  </si>
  <si>
    <t>2 02 40000 00 0000 150</t>
  </si>
  <si>
    <t>1 05 02000 02 0000 000</t>
  </si>
  <si>
    <t>1 05 04000 02 0000 000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</si>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</sst>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  <family val="2"/>
    </font>
    <font>
      <sz val="10"/>
      <name val="Segoe UI"/>
      <family val="2"/>
      <charset val="204"/>
    </font>
    <font>
      <b/>
      <sz val="10"/>
      <name val="Segoe UI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12"/>
      <color rgb="FF000000"/>
      <name val="Times New Roman"/>
      <family val="2"/>
    </font>
    <font>
      <b/>
      <sz val="10"/>
      <color rgb="FF000000"/>
      <name val="Arial"/>
      <family val="2"/>
    </font>
    <font>
      <sz val="10"/>
      <color rgb="FF000000"/>
      <name val="Arial Cyr"/>
      <family val="2"/>
    </font>
    <font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Segoe UI"/>
      <family val="2"/>
      <charset val="204"/>
    </font>
    <font>
      <b/>
      <sz val="10"/>
      <color rgb="FF000000"/>
      <name val="Segoe U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1F5F9"/>
      </patternFill>
    </fill>
    <fill>
      <patternFill patternType="solid">
        <fgColor rgb="FFCCCCCC"/>
      </patternFill>
    </fill>
    <fill>
      <patternFill patternType="solid">
        <fgColor rgb="FFE0E0E0"/>
      </patternFill>
    </fill>
    <fill>
      <patternFill patternType="solid">
        <fgColor rgb="FFDCE6F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/>
      <right/>
      <top style="thin">
        <color rgb="FFA6A6A6"/>
      </top>
      <bottom/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/>
      <right/>
      <top style="thin">
        <color rgb="FFB9CDE5"/>
      </top>
      <bottom/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/>
      <right/>
      <top style="thin">
        <color rgb="FFD9D9D9"/>
      </top>
      <bottom/>
      <diagonal/>
    </border>
    <border>
      <left/>
      <right/>
      <top/>
      <bottom style="thin">
        <color rgb="FFBFBFBF"/>
      </bottom>
      <diagonal/>
    </border>
    <border>
      <left/>
      <right/>
      <top style="thin">
        <color rgb="FFBFBFBF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</borders>
  <cellStyleXfs count="53">
    <xf numFmtId="0" fontId="0" fillId="0" borderId="0"/>
    <xf numFmtId="0" fontId="3" fillId="0" borderId="0"/>
    <xf numFmtId="0" fontId="3" fillId="0" borderId="0"/>
    <xf numFmtId="0" fontId="4" fillId="2" borderId="5">
      <alignment vertical="top" shrinkToFit="1"/>
    </xf>
    <xf numFmtId="0" fontId="4" fillId="2" borderId="5">
      <alignment horizontal="left" vertical="top" wrapText="1"/>
    </xf>
    <xf numFmtId="49" fontId="4" fillId="2" borderId="5">
      <alignment horizontal="center" vertical="top" shrinkToFit="1"/>
    </xf>
    <xf numFmtId="4" fontId="4" fillId="2" borderId="5">
      <alignment horizontal="right" vertical="top" shrinkToFit="1"/>
    </xf>
    <xf numFmtId="0" fontId="5" fillId="0" borderId="5">
      <alignment vertical="top" shrinkToFit="1"/>
    </xf>
    <xf numFmtId="0" fontId="5" fillId="0" borderId="5">
      <alignment horizontal="left" vertical="top" wrapText="1"/>
    </xf>
    <xf numFmtId="49" fontId="5" fillId="0" borderId="5">
      <alignment horizontal="center" vertical="top" shrinkToFit="1"/>
    </xf>
    <xf numFmtId="4" fontId="5" fillId="0" borderId="5">
      <alignment horizontal="right" vertical="top" shrinkToFit="1"/>
    </xf>
    <xf numFmtId="0" fontId="5" fillId="0" borderId="6">
      <alignment vertical="top" shrinkToFit="1"/>
    </xf>
    <xf numFmtId="0" fontId="6" fillId="0" borderId="7">
      <alignment horizontal="right" vertical="top" wrapText="1"/>
    </xf>
    <xf numFmtId="0" fontId="6" fillId="0" borderId="0"/>
    <xf numFmtId="0" fontId="6" fillId="0" borderId="0"/>
    <xf numFmtId="0" fontId="3" fillId="0" borderId="0"/>
    <xf numFmtId="0" fontId="6" fillId="3" borderId="0">
      <alignment horizontal="left"/>
    </xf>
    <xf numFmtId="0" fontId="7" fillId="0" borderId="0">
      <alignment horizontal="center" vertical="top"/>
    </xf>
    <xf numFmtId="0" fontId="6" fillId="0" borderId="7">
      <alignment horizontal="right" vertical="top"/>
    </xf>
    <xf numFmtId="49" fontId="8" fillId="4" borderId="8">
      <alignment horizontal="center" vertical="center" wrapText="1"/>
    </xf>
    <xf numFmtId="0" fontId="6" fillId="3" borderId="9">
      <alignment horizontal="left"/>
    </xf>
    <xf numFmtId="49" fontId="9" fillId="0" borderId="10">
      <alignment horizontal="center" vertical="center" wrapText="1"/>
    </xf>
    <xf numFmtId="0" fontId="6" fillId="3" borderId="11">
      <alignment horizontal="left"/>
    </xf>
    <xf numFmtId="0" fontId="9" fillId="5" borderId="12">
      <alignment horizontal="left" vertical="top" wrapText="1"/>
    </xf>
    <xf numFmtId="0" fontId="6" fillId="3" borderId="13">
      <alignment horizontal="left"/>
    </xf>
    <xf numFmtId="0" fontId="9" fillId="2" borderId="14">
      <alignment horizontal="left" vertical="top" wrapText="1"/>
    </xf>
    <xf numFmtId="0" fontId="6" fillId="3" borderId="15">
      <alignment horizontal="left"/>
    </xf>
    <xf numFmtId="0" fontId="10" fillId="0" borderId="14">
      <alignment horizontal="left" vertical="top" wrapText="1"/>
    </xf>
    <xf numFmtId="0" fontId="6" fillId="3" borderId="16">
      <alignment horizontal="left"/>
    </xf>
    <xf numFmtId="0" fontId="6" fillId="0" borderId="17"/>
    <xf numFmtId="0" fontId="6" fillId="0" borderId="0">
      <alignment horizontal="left" vertical="top" wrapText="1"/>
    </xf>
    <xf numFmtId="49" fontId="9" fillId="0" borderId="18">
      <alignment horizontal="center" vertical="center" wrapText="1"/>
    </xf>
    <xf numFmtId="0" fontId="9" fillId="5" borderId="19">
      <alignment horizontal="left" vertical="top" wrapText="1"/>
    </xf>
    <xf numFmtId="0" fontId="9" fillId="2" borderId="5">
      <alignment horizontal="left" vertical="top" wrapText="1"/>
    </xf>
    <xf numFmtId="0" fontId="6" fillId="0" borderId="5">
      <alignment horizontal="left" vertical="top" wrapText="1"/>
    </xf>
    <xf numFmtId="49" fontId="8" fillId="0" borderId="8">
      <alignment horizontal="center" vertical="center" wrapText="1"/>
    </xf>
    <xf numFmtId="0" fontId="8" fillId="0" borderId="8">
      <alignment horizontal="center" vertical="center" wrapText="1"/>
    </xf>
    <xf numFmtId="49" fontId="9" fillId="5" borderId="19">
      <alignment horizontal="center" vertical="top" shrinkToFit="1"/>
    </xf>
    <xf numFmtId="49" fontId="9" fillId="2" borderId="5">
      <alignment horizontal="center" vertical="top" shrinkToFit="1"/>
    </xf>
    <xf numFmtId="49" fontId="6" fillId="0" borderId="5">
      <alignment horizontal="center" vertical="top" shrinkToFit="1"/>
    </xf>
    <xf numFmtId="49" fontId="8" fillId="0" borderId="8">
      <alignment horizontal="center" vertical="center" wrapText="1"/>
    </xf>
    <xf numFmtId="0" fontId="8" fillId="0" borderId="8">
      <alignment horizontal="center" vertical="center"/>
    </xf>
    <xf numFmtId="4" fontId="9" fillId="5" borderId="19">
      <alignment horizontal="right" vertical="top" shrinkToFit="1"/>
    </xf>
    <xf numFmtId="4" fontId="9" fillId="2" borderId="5">
      <alignment horizontal="right" vertical="top" shrinkToFit="1"/>
    </xf>
    <xf numFmtId="4" fontId="6" fillId="0" borderId="5">
      <alignment horizontal="right" vertical="top" shrinkToFit="1"/>
    </xf>
    <xf numFmtId="0" fontId="8" fillId="0" borderId="8">
      <alignment horizontal="center" vertical="center" wrapText="1"/>
    </xf>
    <xf numFmtId="49" fontId="9" fillId="0" borderId="20">
      <alignment horizontal="center" vertical="center" wrapText="1"/>
    </xf>
    <xf numFmtId="0" fontId="9" fillId="5" borderId="21">
      <alignment horizontal="left" vertical="top" wrapText="1"/>
    </xf>
    <xf numFmtId="0" fontId="9" fillId="2" borderId="6">
      <alignment horizontal="left" vertical="top" wrapText="1"/>
    </xf>
    <xf numFmtId="0" fontId="6" fillId="0" borderId="6">
      <alignment horizontal="left" vertical="top" wrapText="1"/>
    </xf>
    <xf numFmtId="49" fontId="11" fillId="0" borderId="22">
      <alignment horizontal="left" shrinkToFit="1"/>
    </xf>
    <xf numFmtId="4" fontId="11" fillId="0" borderId="8">
      <alignment horizontal="right" vertical="center" shrinkToFit="1"/>
    </xf>
    <xf numFmtId="0" fontId="12" fillId="0" borderId="0"/>
  </cellStyleXfs>
  <cellXfs count="31">
    <xf numFmtId="0" fontId="0" fillId="0" borderId="0" xfId="0"/>
    <xf numFmtId="0" fontId="13" fillId="0" borderId="23" xfId="0" applyNumberFormat="1" applyFont="1" applyFill="1" applyBorder="1" applyAlignment="1" applyProtection="1">
      <alignment horizontal="center" vertical="center" wrapText="1"/>
    </xf>
    <xf numFmtId="49" fontId="13" fillId="0" borderId="24" xfId="0" applyNumberFormat="1" applyFont="1" applyFill="1" applyBorder="1" applyAlignment="1" applyProtection="1">
      <alignment horizontal="center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49" fontId="13" fillId="0" borderId="1" xfId="4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Protection="1">
      <protection locked="0"/>
    </xf>
    <xf numFmtId="49" fontId="13" fillId="0" borderId="2" xfId="31" applyNumberFormat="1" applyFont="1" applyBorder="1" applyAlignment="1" applyProtection="1">
      <alignment horizontal="center" vertical="center" wrapText="1"/>
      <protection locked="0"/>
    </xf>
    <xf numFmtId="0" fontId="14" fillId="6" borderId="2" xfId="32" applyNumberFormat="1" applyFont="1" applyFill="1" applyBorder="1" applyAlignment="1" applyProtection="1">
      <alignment horizontal="center" vertical="center" wrapText="1"/>
      <protection locked="0"/>
    </xf>
    <xf numFmtId="0" fontId="14" fillId="6" borderId="2" xfId="32" applyNumberFormat="1" applyFont="1" applyFill="1" applyBorder="1" applyAlignment="1" applyProtection="1">
      <alignment horizontal="left" vertical="center" wrapText="1"/>
      <protection locked="0"/>
    </xf>
    <xf numFmtId="4" fontId="14" fillId="6" borderId="2" xfId="32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center"/>
      <protection locked="0"/>
    </xf>
    <xf numFmtId="49" fontId="14" fillId="7" borderId="2" xfId="5" applyNumberFormat="1" applyFont="1" applyFill="1" applyBorder="1" applyAlignment="1" applyProtection="1">
      <alignment horizontal="center" vertical="center" shrinkToFit="1"/>
    </xf>
    <xf numFmtId="0" fontId="14" fillId="7" borderId="2" xfId="4" applyNumberFormat="1" applyFont="1" applyFill="1" applyBorder="1" applyAlignment="1" applyProtection="1">
      <alignment horizontal="left" vertical="center" wrapText="1"/>
    </xf>
    <xf numFmtId="4" fontId="1" fillId="8" borderId="2" xfId="52" applyNumberFormat="1" applyFont="1" applyFill="1" applyBorder="1" applyAlignment="1">
      <alignment horizontal="center" vertical="center" wrapText="1"/>
    </xf>
    <xf numFmtId="4" fontId="13" fillId="8" borderId="2" xfId="10" applyNumberFormat="1" applyFont="1" applyFill="1" applyBorder="1" applyAlignment="1" applyProtection="1">
      <alignment horizontal="center" vertical="center" shrinkToFit="1"/>
    </xf>
    <xf numFmtId="4" fontId="13" fillId="8" borderId="2" xfId="11" applyNumberFormat="1" applyFont="1" applyFill="1" applyBorder="1" applyAlignment="1" applyProtection="1">
      <alignment horizontal="center" vertical="center" shrinkToFit="1"/>
    </xf>
    <xf numFmtId="49" fontId="13" fillId="0" borderId="2" xfId="31" applyNumberFormat="1" applyFont="1" applyBorder="1" applyAlignment="1" applyProtection="1">
      <alignment horizontal="left" vertical="center" wrapText="1"/>
      <protection locked="0"/>
    </xf>
    <xf numFmtId="4" fontId="2" fillId="7" borderId="2" xfId="52" applyNumberFormat="1" applyFont="1" applyFill="1" applyBorder="1" applyAlignment="1">
      <alignment horizontal="center" vertical="center" wrapText="1"/>
    </xf>
    <xf numFmtId="4" fontId="14" fillId="7" borderId="2" xfId="10" applyNumberFormat="1" applyFont="1" applyFill="1" applyBorder="1" applyAlignment="1" applyProtection="1">
      <alignment horizontal="center" vertical="center" shrinkToFit="1"/>
    </xf>
    <xf numFmtId="4" fontId="14" fillId="7" borderId="2" xfId="11" applyNumberFormat="1" applyFont="1" applyFill="1" applyBorder="1" applyAlignment="1" applyProtection="1">
      <alignment horizontal="center" vertical="center" shrinkToFit="1"/>
    </xf>
    <xf numFmtId="0" fontId="1" fillId="0" borderId="2" xfId="0" applyFont="1" applyFill="1" applyBorder="1" applyAlignment="1">
      <alignment horizontal="left" vertical="center" wrapText="1"/>
    </xf>
    <xf numFmtId="0" fontId="1" fillId="8" borderId="2" xfId="0" applyFont="1" applyFill="1" applyBorder="1" applyAlignment="1">
      <alignment horizontal="left" vertical="center" wrapText="1"/>
    </xf>
    <xf numFmtId="0" fontId="1" fillId="8" borderId="0" xfId="0" applyFont="1" applyFill="1" applyAlignment="1" applyProtection="1">
      <alignment vertical="center"/>
      <protection locked="0"/>
    </xf>
    <xf numFmtId="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/>
      <protection locked="0"/>
    </xf>
    <xf numFmtId="4" fontId="1" fillId="0" borderId="0" xfId="0" applyNumberFormat="1" applyFont="1" applyProtection="1">
      <protection locked="0"/>
    </xf>
    <xf numFmtId="4" fontId="13" fillId="0" borderId="2" xfId="10" applyNumberFormat="1" applyFont="1" applyFill="1" applyBorder="1" applyAlignment="1" applyProtection="1">
      <alignment horizontal="center" vertical="center" shrinkToFit="1"/>
    </xf>
    <xf numFmtId="0" fontId="14" fillId="6" borderId="3" xfId="32" applyNumberFormat="1" applyFont="1" applyFill="1" applyBorder="1" applyAlignment="1" applyProtection="1">
      <alignment horizontal="left" vertical="center" wrapText="1"/>
      <protection locked="0"/>
    </xf>
    <xf numFmtId="0" fontId="14" fillId="6" borderId="4" xfId="32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</cellXfs>
  <cellStyles count="53">
    <cellStyle name="br" xfId="1"/>
    <cellStyle name="col" xfId="2"/>
    <cellStyle name="ex66" xfId="3"/>
    <cellStyle name="ex67" xfId="4"/>
    <cellStyle name="ex68" xfId="5"/>
    <cellStyle name="ex69" xfId="6"/>
    <cellStyle name="ex72" xfId="7"/>
    <cellStyle name="ex73" xfId="8"/>
    <cellStyle name="ex74" xfId="9"/>
    <cellStyle name="ex75" xfId="10"/>
    <cellStyle name="ex76" xfId="11"/>
    <cellStyle name="st39" xfId="12"/>
    <cellStyle name="style0" xfId="13"/>
    <cellStyle name="td" xfId="14"/>
    <cellStyle name="tr" xfId="15"/>
    <cellStyle name="xl21" xfId="16"/>
    <cellStyle name="xl22" xfId="17"/>
    <cellStyle name="xl23" xfId="18"/>
    <cellStyle name="xl24" xfId="19"/>
    <cellStyle name="xl25" xfId="20"/>
    <cellStyle name="xl26" xfId="21"/>
    <cellStyle name="xl27" xfId="22"/>
    <cellStyle name="xl28" xfId="23"/>
    <cellStyle name="xl29" xfId="24"/>
    <cellStyle name="xl30" xfId="25"/>
    <cellStyle name="xl31" xfId="26"/>
    <cellStyle name="xl32" xfId="27"/>
    <cellStyle name="xl33" xfId="28"/>
    <cellStyle name="xl34" xfId="29"/>
    <cellStyle name="xl35" xfId="30"/>
    <cellStyle name="xl36" xfId="31"/>
    <cellStyle name="xl37" xfId="32"/>
    <cellStyle name="xl38" xfId="33"/>
    <cellStyle name="xl39" xfId="34"/>
    <cellStyle name="xl40" xfId="35"/>
    <cellStyle name="xl41" xfId="36"/>
    <cellStyle name="xl42" xfId="37"/>
    <cellStyle name="xl43" xfId="38"/>
    <cellStyle name="xl44" xfId="39"/>
    <cellStyle name="xl45" xfId="40"/>
    <cellStyle name="xl46" xfId="41"/>
    <cellStyle name="xl47" xfId="42"/>
    <cellStyle name="xl48" xfId="43"/>
    <cellStyle name="xl49" xfId="44"/>
    <cellStyle name="xl50" xfId="45"/>
    <cellStyle name="xl51" xfId="46"/>
    <cellStyle name="xl52" xfId="47"/>
    <cellStyle name="xl53" xfId="48"/>
    <cellStyle name="xl54" xfId="49"/>
    <cellStyle name="xl57" xfId="50"/>
    <cellStyle name="xl58" xfId="51"/>
    <cellStyle name="Обычный" xfId="0" builtinId="0"/>
    <cellStyle name="Обычный 2" xfId="5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tabSelected="1" view="pageBreakPreview" zoomScale="80" zoomScaleNormal="62" zoomScaleSheetLayoutView="80" workbookViewId="0">
      <pane ySplit="3" topLeftCell="A4" activePane="bottomLeft" state="frozen"/>
      <selection pane="bottomLeft" activeCell="I4" sqref="I4"/>
    </sheetView>
  </sheetViews>
  <sheetFormatPr defaultRowHeight="14.25" x14ac:dyDescent="0.25"/>
  <cols>
    <col min="1" max="1" width="25.85546875" style="25" customWidth="1"/>
    <col min="2" max="2" width="73.7109375" style="10" customWidth="1"/>
    <col min="3" max="3" width="23.140625" style="10" customWidth="1"/>
    <col min="4" max="5" width="23.140625" style="5" customWidth="1"/>
    <col min="6" max="6" width="21.5703125" style="5" customWidth="1"/>
    <col min="7" max="9" width="22" style="5" customWidth="1"/>
    <col min="10" max="11" width="9.140625" style="5"/>
    <col min="12" max="12" width="15.28515625" style="5" bestFit="1" customWidth="1"/>
    <col min="13" max="16384" width="9.140625" style="5"/>
  </cols>
  <sheetData>
    <row r="1" spans="1:12" ht="28.5" customHeight="1" x14ac:dyDescent="0.25">
      <c r="A1" s="30" t="s">
        <v>57</v>
      </c>
      <c r="B1" s="30"/>
      <c r="C1" s="30"/>
      <c r="D1" s="30"/>
      <c r="E1" s="30"/>
      <c r="F1" s="30"/>
      <c r="G1" s="30"/>
      <c r="H1" s="30"/>
      <c r="I1" s="30"/>
    </row>
    <row r="2" spans="1:12" ht="53.25" customHeight="1" x14ac:dyDescent="0.25">
      <c r="A2" s="1" t="s">
        <v>16</v>
      </c>
      <c r="B2" s="2" t="s">
        <v>0</v>
      </c>
      <c r="C2" s="3" t="s">
        <v>50</v>
      </c>
      <c r="D2" s="3" t="s">
        <v>51</v>
      </c>
      <c r="E2" s="4" t="s">
        <v>36</v>
      </c>
      <c r="F2" s="4" t="s">
        <v>52</v>
      </c>
      <c r="G2" s="4" t="s">
        <v>53</v>
      </c>
      <c r="H2" s="4" t="s">
        <v>47</v>
      </c>
      <c r="I2" s="4" t="s">
        <v>54</v>
      </c>
    </row>
    <row r="3" spans="1:12" ht="22.5" customHeight="1" x14ac:dyDescent="0.25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34</v>
      </c>
      <c r="I3" s="6" t="s">
        <v>35</v>
      </c>
    </row>
    <row r="4" spans="1:12" ht="30" customHeight="1" x14ac:dyDescent="0.25">
      <c r="A4" s="28" t="s">
        <v>33</v>
      </c>
      <c r="B4" s="29"/>
      <c r="C4" s="9">
        <f>C5+C20</f>
        <v>464235300.49000001</v>
      </c>
      <c r="D4" s="9">
        <f>D5+D20</f>
        <v>544920027.78999996</v>
      </c>
      <c r="E4" s="9">
        <f>E5+E20</f>
        <v>585248737.3599999</v>
      </c>
      <c r="F4" s="9">
        <f>E4-C4</f>
        <v>121013436.86999989</v>
      </c>
      <c r="G4" s="9">
        <f>E4-D4</f>
        <v>40328709.569999933</v>
      </c>
      <c r="H4" s="9">
        <f>H5+H20</f>
        <v>508978306.44</v>
      </c>
      <c r="I4" s="9">
        <f>I5+I20</f>
        <v>414458535.43000001</v>
      </c>
    </row>
    <row r="5" spans="1:12" ht="16.5" customHeight="1" x14ac:dyDescent="0.25">
      <c r="A5" s="7" t="s">
        <v>17</v>
      </c>
      <c r="B5" s="8" t="s">
        <v>18</v>
      </c>
      <c r="C5" s="9">
        <f>C6+C8+C10+C14+C15+C16+C17+C18+C19</f>
        <v>170443416.69000003</v>
      </c>
      <c r="D5" s="9">
        <f>D6+D8+D10+D14+D15+D16+D17+D18+D19</f>
        <v>128259892.06</v>
      </c>
      <c r="E5" s="9">
        <f>E6+E8+E10+E14+E15+E16+E17+E18+E19</f>
        <v>125321600</v>
      </c>
      <c r="F5" s="9">
        <f>F6+F8+F10+F14+F15+F16+F17+F18+F19</f>
        <v>-45121816.689999998</v>
      </c>
      <c r="G5" s="9">
        <f>G6+G8+G10+G14+G15+G16+G17+G18+G19</f>
        <v>-2938292.06</v>
      </c>
      <c r="H5" s="9">
        <f>H6+H8+H10+H14+H15+H16+H17+H18+H19</f>
        <v>132083000</v>
      </c>
      <c r="I5" s="9">
        <f>I6+I8+I10+I14+I15+I16+I17+I18+I19</f>
        <v>141902600</v>
      </c>
    </row>
    <row r="6" spans="1:12" x14ac:dyDescent="0.25">
      <c r="A6" s="11" t="s">
        <v>19</v>
      </c>
      <c r="B6" s="12" t="s">
        <v>8</v>
      </c>
      <c r="C6" s="17">
        <f>C7</f>
        <v>121627733.05</v>
      </c>
      <c r="D6" s="17">
        <f t="shared" ref="D6:I6" si="0">D7</f>
        <v>109667000</v>
      </c>
      <c r="E6" s="17">
        <f t="shared" si="0"/>
        <v>111538200</v>
      </c>
      <c r="F6" s="17">
        <f t="shared" si="0"/>
        <v>-10089533.049999997</v>
      </c>
      <c r="G6" s="17">
        <f t="shared" si="0"/>
        <v>1871200</v>
      </c>
      <c r="H6" s="17">
        <f t="shared" si="0"/>
        <v>117823000</v>
      </c>
      <c r="I6" s="17">
        <f t="shared" si="0"/>
        <v>127172800</v>
      </c>
    </row>
    <row r="7" spans="1:12" x14ac:dyDescent="0.25">
      <c r="A7" s="6" t="s">
        <v>20</v>
      </c>
      <c r="B7" s="16" t="s">
        <v>21</v>
      </c>
      <c r="C7" s="13">
        <v>121627733.05</v>
      </c>
      <c r="D7" s="14">
        <v>109667000</v>
      </c>
      <c r="E7" s="14">
        <v>111538200</v>
      </c>
      <c r="F7" s="14">
        <f t="shared" ref="F7:F27" si="1">E7-C7</f>
        <v>-10089533.049999997</v>
      </c>
      <c r="G7" s="14">
        <f t="shared" ref="G7:G27" si="2">E7-D7</f>
        <v>1871200</v>
      </c>
      <c r="H7" s="14">
        <v>117823000</v>
      </c>
      <c r="I7" s="15">
        <v>127172800</v>
      </c>
    </row>
    <row r="8" spans="1:12" ht="28.5" x14ac:dyDescent="0.25">
      <c r="A8" s="11" t="s">
        <v>22</v>
      </c>
      <c r="B8" s="12" t="s">
        <v>9</v>
      </c>
      <c r="C8" s="17">
        <f>C9</f>
        <v>2349144.25</v>
      </c>
      <c r="D8" s="17">
        <f t="shared" ref="D8:I8" si="3">D9</f>
        <v>3707900</v>
      </c>
      <c r="E8" s="17">
        <f t="shared" si="3"/>
        <v>3719900</v>
      </c>
      <c r="F8" s="17">
        <f t="shared" si="3"/>
        <v>1370755.75</v>
      </c>
      <c r="G8" s="17">
        <f t="shared" si="3"/>
        <v>12000</v>
      </c>
      <c r="H8" s="17">
        <f t="shared" si="3"/>
        <v>3797000</v>
      </c>
      <c r="I8" s="17">
        <f t="shared" si="3"/>
        <v>3818800</v>
      </c>
    </row>
    <row r="9" spans="1:12" ht="28.5" x14ac:dyDescent="0.25">
      <c r="A9" s="6" t="s">
        <v>23</v>
      </c>
      <c r="B9" s="16" t="s">
        <v>24</v>
      </c>
      <c r="C9" s="13">
        <v>2349144.25</v>
      </c>
      <c r="D9" s="27">
        <v>3707900</v>
      </c>
      <c r="E9" s="14">
        <v>3719900</v>
      </c>
      <c r="F9" s="14">
        <f>E9-C9</f>
        <v>1370755.75</v>
      </c>
      <c r="G9" s="14">
        <f>E9-D9</f>
        <v>12000</v>
      </c>
      <c r="H9" s="14">
        <v>3797000</v>
      </c>
      <c r="I9" s="15">
        <v>3818800</v>
      </c>
    </row>
    <row r="10" spans="1:12" x14ac:dyDescent="0.25">
      <c r="A10" s="11" t="s">
        <v>25</v>
      </c>
      <c r="B10" s="12" t="s">
        <v>10</v>
      </c>
      <c r="C10" s="17">
        <f>C11+C13+C12</f>
        <v>14860738.010000002</v>
      </c>
      <c r="D10" s="18">
        <f>D11+D13+D12</f>
        <v>3176500</v>
      </c>
      <c r="E10" s="18">
        <f t="shared" ref="E10:I10" si="4">E11+E13+E12</f>
        <v>4885000</v>
      </c>
      <c r="F10" s="18">
        <f t="shared" si="4"/>
        <v>-9975738.0099999998</v>
      </c>
      <c r="G10" s="18">
        <f t="shared" si="4"/>
        <v>1708500</v>
      </c>
      <c r="H10" s="18">
        <f t="shared" si="4"/>
        <v>5193000</v>
      </c>
      <c r="I10" s="18">
        <f t="shared" si="4"/>
        <v>5543000</v>
      </c>
    </row>
    <row r="11" spans="1:12" x14ac:dyDescent="0.25">
      <c r="A11" s="6" t="s">
        <v>62</v>
      </c>
      <c r="B11" s="16" t="s">
        <v>64</v>
      </c>
      <c r="C11" s="13">
        <v>5326.74</v>
      </c>
      <c r="D11" s="14">
        <v>-13500</v>
      </c>
      <c r="E11" s="14">
        <v>7000</v>
      </c>
      <c r="F11" s="14">
        <f t="shared" si="1"/>
        <v>1673.2600000000002</v>
      </c>
      <c r="G11" s="14">
        <f t="shared" si="2"/>
        <v>20500</v>
      </c>
      <c r="H11" s="14">
        <v>7000</v>
      </c>
      <c r="I11" s="15">
        <v>6000</v>
      </c>
      <c r="L11" s="26"/>
    </row>
    <row r="12" spans="1:12" x14ac:dyDescent="0.25">
      <c r="A12" s="6" t="s">
        <v>48</v>
      </c>
      <c r="B12" s="16" t="s">
        <v>49</v>
      </c>
      <c r="C12" s="13">
        <v>12175354.4</v>
      </c>
      <c r="D12" s="14">
        <v>340000</v>
      </c>
      <c r="E12" s="14">
        <v>1945000</v>
      </c>
      <c r="F12" s="14">
        <f t="shared" si="1"/>
        <v>-10230354.4</v>
      </c>
      <c r="G12" s="14">
        <f t="shared" si="2"/>
        <v>1605000</v>
      </c>
      <c r="H12" s="14">
        <v>2068000</v>
      </c>
      <c r="I12" s="15">
        <v>2213000</v>
      </c>
    </row>
    <row r="13" spans="1:12" x14ac:dyDescent="0.25">
      <c r="A13" s="6" t="s">
        <v>63</v>
      </c>
      <c r="B13" s="16" t="s">
        <v>65</v>
      </c>
      <c r="C13" s="13">
        <v>2680056.87</v>
      </c>
      <c r="D13" s="14">
        <v>2850000</v>
      </c>
      <c r="E13" s="14">
        <v>2933000</v>
      </c>
      <c r="F13" s="14">
        <f t="shared" si="1"/>
        <v>252943.12999999989</v>
      </c>
      <c r="G13" s="14">
        <f t="shared" si="2"/>
        <v>83000</v>
      </c>
      <c r="H13" s="14">
        <v>3118000</v>
      </c>
      <c r="I13" s="15">
        <v>3324000</v>
      </c>
    </row>
    <row r="14" spans="1:12" x14ac:dyDescent="0.25">
      <c r="A14" s="11" t="s">
        <v>26</v>
      </c>
      <c r="B14" s="12" t="s">
        <v>11</v>
      </c>
      <c r="C14" s="17">
        <v>2089337.35</v>
      </c>
      <c r="D14" s="18">
        <v>1758000</v>
      </c>
      <c r="E14" s="18">
        <v>1846000</v>
      </c>
      <c r="F14" s="18">
        <f t="shared" si="1"/>
        <v>-243337.35000000009</v>
      </c>
      <c r="G14" s="18">
        <f t="shared" si="2"/>
        <v>88000</v>
      </c>
      <c r="H14" s="18">
        <v>1938000</v>
      </c>
      <c r="I14" s="19">
        <v>2035000</v>
      </c>
    </row>
    <row r="15" spans="1:12" ht="28.5" x14ac:dyDescent="0.25">
      <c r="A15" s="11" t="s">
        <v>27</v>
      </c>
      <c r="B15" s="12" t="s">
        <v>12</v>
      </c>
      <c r="C15" s="17">
        <v>2698431.4</v>
      </c>
      <c r="D15" s="18">
        <v>2817144.11</v>
      </c>
      <c r="E15" s="18">
        <v>2522300</v>
      </c>
      <c r="F15" s="18">
        <f t="shared" si="1"/>
        <v>-176131.39999999991</v>
      </c>
      <c r="G15" s="18">
        <f t="shared" si="2"/>
        <v>-294844.10999999987</v>
      </c>
      <c r="H15" s="18">
        <v>2521800</v>
      </c>
      <c r="I15" s="18">
        <v>2521800</v>
      </c>
    </row>
    <row r="16" spans="1:12" x14ac:dyDescent="0.25">
      <c r="A16" s="11" t="s">
        <v>28</v>
      </c>
      <c r="B16" s="12" t="s">
        <v>13</v>
      </c>
      <c r="C16" s="17">
        <v>37355.620000000003</v>
      </c>
      <c r="D16" s="18">
        <v>53000</v>
      </c>
      <c r="E16" s="18">
        <v>54000</v>
      </c>
      <c r="F16" s="18">
        <f t="shared" si="1"/>
        <v>16644.379999999997</v>
      </c>
      <c r="G16" s="18">
        <f t="shared" si="2"/>
        <v>1000</v>
      </c>
      <c r="H16" s="18">
        <v>54000</v>
      </c>
      <c r="I16" s="19">
        <v>55000</v>
      </c>
    </row>
    <row r="17" spans="1:9" ht="28.5" x14ac:dyDescent="0.25">
      <c r="A17" s="11" t="s">
        <v>29</v>
      </c>
      <c r="B17" s="12" t="s">
        <v>14</v>
      </c>
      <c r="C17" s="17">
        <v>71452.710000000006</v>
      </c>
      <c r="D17" s="18">
        <v>40220</v>
      </c>
      <c r="E17" s="18">
        <v>33000</v>
      </c>
      <c r="F17" s="18">
        <f t="shared" si="1"/>
        <v>-38452.710000000006</v>
      </c>
      <c r="G17" s="18">
        <f t="shared" si="2"/>
        <v>-7220</v>
      </c>
      <c r="H17" s="18">
        <v>33000</v>
      </c>
      <c r="I17" s="19">
        <v>33000</v>
      </c>
    </row>
    <row r="18" spans="1:9" x14ac:dyDescent="0.25">
      <c r="A18" s="11" t="s">
        <v>30</v>
      </c>
      <c r="B18" s="12" t="s">
        <v>31</v>
      </c>
      <c r="C18" s="17">
        <v>25424059.579999998</v>
      </c>
      <c r="D18" s="18">
        <v>5445327.9500000002</v>
      </c>
      <c r="E18" s="18">
        <v>300000</v>
      </c>
      <c r="F18" s="18">
        <f t="shared" si="1"/>
        <v>-25124059.579999998</v>
      </c>
      <c r="G18" s="18">
        <f t="shared" si="2"/>
        <v>-5145327.95</v>
      </c>
      <c r="H18" s="18">
        <v>300000</v>
      </c>
      <c r="I18" s="19">
        <v>300000</v>
      </c>
    </row>
    <row r="19" spans="1:9" x14ac:dyDescent="0.25">
      <c r="A19" s="11" t="s">
        <v>32</v>
      </c>
      <c r="B19" s="12" t="s">
        <v>15</v>
      </c>
      <c r="C19" s="17">
        <v>1285164.72</v>
      </c>
      <c r="D19" s="18">
        <v>1594800</v>
      </c>
      <c r="E19" s="18">
        <v>423200</v>
      </c>
      <c r="F19" s="18">
        <f t="shared" si="1"/>
        <v>-861964.72</v>
      </c>
      <c r="G19" s="18">
        <f t="shared" si="2"/>
        <v>-1171600</v>
      </c>
      <c r="H19" s="18">
        <v>423200</v>
      </c>
      <c r="I19" s="19">
        <v>423200</v>
      </c>
    </row>
    <row r="20" spans="1:9" s="10" customFormat="1" ht="28.5" customHeight="1" x14ac:dyDescent="0.25">
      <c r="A20" s="7" t="s">
        <v>44</v>
      </c>
      <c r="B20" s="8" t="s">
        <v>37</v>
      </c>
      <c r="C20" s="9">
        <f>SUM(C22:C27)</f>
        <v>293791883.79999995</v>
      </c>
      <c r="D20" s="9">
        <f>SUM(D22:D27)</f>
        <v>416660135.73000002</v>
      </c>
      <c r="E20" s="9">
        <f>SUM(E22:E27)</f>
        <v>459927137.35999995</v>
      </c>
      <c r="F20" s="9">
        <f t="shared" si="1"/>
        <v>166135253.56</v>
      </c>
      <c r="G20" s="9">
        <f t="shared" si="2"/>
        <v>43267001.629999936</v>
      </c>
      <c r="H20" s="9">
        <f>SUM(H22:H27)</f>
        <v>376895306.44</v>
      </c>
      <c r="I20" s="9">
        <f>SUM(I22:I27)</f>
        <v>272555935.43000001</v>
      </c>
    </row>
    <row r="21" spans="1:9" s="10" customFormat="1" ht="28.5" x14ac:dyDescent="0.25">
      <c r="A21" s="24" t="s">
        <v>45</v>
      </c>
      <c r="B21" s="20" t="s">
        <v>38</v>
      </c>
      <c r="C21" s="13">
        <f>C22+C23+C24+C25</f>
        <v>293751883.79999995</v>
      </c>
      <c r="D21" s="13">
        <f>D22+D23+D24+D25</f>
        <v>417073420.85000002</v>
      </c>
      <c r="E21" s="13">
        <f>E22+E23+E24+E25</f>
        <v>459927137.35999995</v>
      </c>
      <c r="F21" s="14">
        <f t="shared" si="1"/>
        <v>166175253.56</v>
      </c>
      <c r="G21" s="23">
        <f t="shared" si="2"/>
        <v>42853716.509999931</v>
      </c>
      <c r="H21" s="13">
        <f>H22+H23+H24+H25</f>
        <v>376895306.44</v>
      </c>
      <c r="I21" s="13">
        <f>I22+I23+I24+I25</f>
        <v>272555935.43000001</v>
      </c>
    </row>
    <row r="22" spans="1:9" s="22" customFormat="1" ht="28.5" x14ac:dyDescent="0.25">
      <c r="A22" s="24" t="s">
        <v>58</v>
      </c>
      <c r="B22" s="21" t="s">
        <v>39</v>
      </c>
      <c r="C22" s="13">
        <v>61607807</v>
      </c>
      <c r="D22" s="23">
        <v>56264240</v>
      </c>
      <c r="E22" s="23">
        <v>61277100</v>
      </c>
      <c r="F22" s="14">
        <f t="shared" si="1"/>
        <v>-330707</v>
      </c>
      <c r="G22" s="23">
        <f t="shared" si="2"/>
        <v>5012860</v>
      </c>
      <c r="H22" s="23">
        <v>17952000</v>
      </c>
      <c r="I22" s="23">
        <v>14074000</v>
      </c>
    </row>
    <row r="23" spans="1:9" s="22" customFormat="1" ht="28.5" x14ac:dyDescent="0.25">
      <c r="A23" s="24" t="s">
        <v>59</v>
      </c>
      <c r="B23" s="21" t="s">
        <v>40</v>
      </c>
      <c r="C23" s="13">
        <v>27287271.829999998</v>
      </c>
      <c r="D23" s="23">
        <v>153844157.96000001</v>
      </c>
      <c r="E23" s="14">
        <v>161292144.61000001</v>
      </c>
      <c r="F23" s="14">
        <f t="shared" si="1"/>
        <v>134004872.78000002</v>
      </c>
      <c r="G23" s="14">
        <f t="shared" si="2"/>
        <v>7447986.650000006</v>
      </c>
      <c r="H23" s="14">
        <v>121350132.69</v>
      </c>
      <c r="I23" s="15">
        <v>20598648.23</v>
      </c>
    </row>
    <row r="24" spans="1:9" s="22" customFormat="1" ht="28.5" x14ac:dyDescent="0.25">
      <c r="A24" s="24" t="s">
        <v>60</v>
      </c>
      <c r="B24" s="21" t="s">
        <v>41</v>
      </c>
      <c r="C24" s="13">
        <v>177519438.88999999</v>
      </c>
      <c r="D24" s="23">
        <v>177209750.09999999</v>
      </c>
      <c r="E24" s="14">
        <v>205941106.41</v>
      </c>
      <c r="F24" s="14">
        <f t="shared" si="1"/>
        <v>28421667.520000011</v>
      </c>
      <c r="G24" s="14">
        <f t="shared" si="2"/>
        <v>28731356.310000002</v>
      </c>
      <c r="H24" s="14">
        <v>206332627.41</v>
      </c>
      <c r="I24" s="15">
        <v>206401854.41</v>
      </c>
    </row>
    <row r="25" spans="1:9" s="22" customFormat="1" x14ac:dyDescent="0.25">
      <c r="A25" s="24" t="s">
        <v>61</v>
      </c>
      <c r="B25" s="21" t="s">
        <v>42</v>
      </c>
      <c r="C25" s="13">
        <v>27337366.079999998</v>
      </c>
      <c r="D25" s="23">
        <v>29755272.789999999</v>
      </c>
      <c r="E25" s="14">
        <v>31416786.34</v>
      </c>
      <c r="F25" s="14">
        <f t="shared" si="1"/>
        <v>4079420.2600000016</v>
      </c>
      <c r="G25" s="14">
        <f t="shared" si="2"/>
        <v>1661513.5500000007</v>
      </c>
      <c r="H25" s="14">
        <v>31260546.34</v>
      </c>
      <c r="I25" s="14">
        <v>31481432.789999999</v>
      </c>
    </row>
    <row r="26" spans="1:9" s="22" customFormat="1" ht="22.5" customHeight="1" x14ac:dyDescent="0.25">
      <c r="A26" s="24" t="s">
        <v>55</v>
      </c>
      <c r="B26" s="21" t="s">
        <v>56</v>
      </c>
      <c r="C26" s="13">
        <v>40000</v>
      </c>
      <c r="D26" s="23">
        <v>0</v>
      </c>
      <c r="E26" s="14"/>
      <c r="F26" s="14"/>
      <c r="G26" s="14"/>
      <c r="H26" s="14"/>
      <c r="I26" s="15"/>
    </row>
    <row r="27" spans="1:9" s="22" customFormat="1" ht="38.25" customHeight="1" x14ac:dyDescent="0.25">
      <c r="A27" s="24" t="s">
        <v>46</v>
      </c>
      <c r="B27" s="21" t="s">
        <v>43</v>
      </c>
      <c r="C27" s="13"/>
      <c r="D27" s="23">
        <v>-413285.12</v>
      </c>
      <c r="E27" s="14">
        <v>0</v>
      </c>
      <c r="F27" s="14">
        <f t="shared" si="1"/>
        <v>0</v>
      </c>
      <c r="G27" s="14">
        <f t="shared" si="2"/>
        <v>413285.12</v>
      </c>
      <c r="H27" s="14">
        <v>0</v>
      </c>
      <c r="I27" s="14">
        <v>0</v>
      </c>
    </row>
  </sheetData>
  <autoFilter ref="A3:I19"/>
  <mergeCells count="2">
    <mergeCell ref="A4:B4"/>
    <mergeCell ref="A1:I1"/>
  </mergeCells>
  <pageMargins left="0.70866141732283472" right="0" top="0.43" bottom="0.31" header="0.2" footer="0.31496062992125984"/>
  <pageSetup paperSize="9" scale="53" fitToHeight="0" orientation="landscape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8EBEA318-CDE4-4148-BD5E-D8345B29D37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data</vt:lpstr>
      <vt:lpstr>data!Заголовки_для_печати</vt:lpstr>
      <vt:lpstr>data!Область_печати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Гузненок</dc:creator>
  <cp:lastModifiedBy>User</cp:lastModifiedBy>
  <cp:lastPrinted>2020-11-12T06:44:12Z</cp:lastPrinted>
  <dcterms:created xsi:type="dcterms:W3CDTF">2016-10-27T13:58:29Z</dcterms:created>
  <dcterms:modified xsi:type="dcterms:W3CDTF">2023-11-04T08:04:44Z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C:\Users\guznenok\AppData\Local\Кейсистемс\Бюджет-КС\ReportManager\reestr_dohod_32.xls</vt:lpwstr>
  </property>
</Properties>
</file>