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D:\Диск D\Мои документы\ЧЕРНЯЕВА\УТОЧНЕНИЯ БЮДЖЕТОВ\Уточнение бюджета 2025 год\Уточнение бюджета февраль 2025\"/>
    </mc:Choice>
  </mc:AlternateContent>
  <xr:revisionPtr revIDLastSave="0" documentId="8_{834D2789-DCE3-471E-8D80-25A9CAC3CC0A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Доходы" sheetId="2" r:id="rId1"/>
  </sheets>
  <definedNames>
    <definedName name="_xlnm._FilterDatabase" localSheetId="0" hidden="1">Доходы!$A$1:$A$137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9" i="2" l="1"/>
  <c r="D99" i="2"/>
  <c r="C99" i="2"/>
  <c r="C100" i="2"/>
  <c r="E100" i="2"/>
  <c r="E110" i="2"/>
  <c r="D110" i="2"/>
  <c r="C110" i="2"/>
  <c r="D121" i="2"/>
  <c r="E121" i="2"/>
  <c r="C121" i="2"/>
  <c r="D112" i="2"/>
  <c r="E112" i="2"/>
  <c r="C112" i="2"/>
  <c r="D128" i="2"/>
  <c r="E128" i="2"/>
  <c r="C128" i="2"/>
  <c r="D130" i="2"/>
  <c r="E130" i="2"/>
  <c r="C130" i="2"/>
  <c r="D132" i="2"/>
  <c r="E132" i="2"/>
  <c r="C132" i="2"/>
  <c r="D108" i="2"/>
  <c r="E108" i="2"/>
  <c r="C108" i="2"/>
  <c r="D106" i="2"/>
  <c r="E106" i="2"/>
  <c r="C106" i="2"/>
  <c r="D66" i="2" l="1"/>
  <c r="E66" i="2"/>
  <c r="C66" i="2"/>
  <c r="D134" i="2"/>
  <c r="E134" i="2"/>
  <c r="C134" i="2"/>
  <c r="C80" i="2"/>
  <c r="E43" i="2" l="1"/>
  <c r="C117" i="2" l="1"/>
  <c r="D117" i="2"/>
  <c r="E117" i="2"/>
  <c r="C119" i="2"/>
  <c r="E104" i="2"/>
  <c r="C95" i="2"/>
  <c r="D95" i="2"/>
  <c r="E95" i="2"/>
  <c r="C58" i="2" l="1"/>
  <c r="C55" i="2" s="1"/>
  <c r="C54" i="2" s="1"/>
  <c r="D58" i="2"/>
  <c r="D55" i="2" s="1"/>
  <c r="D54" i="2" s="1"/>
  <c r="E58" i="2"/>
  <c r="E55" i="2" s="1"/>
  <c r="E54" i="2" s="1"/>
  <c r="C40" i="2"/>
  <c r="D40" i="2"/>
  <c r="C28" i="2"/>
  <c r="D28" i="2"/>
  <c r="D12" i="2"/>
  <c r="E12" i="2"/>
  <c r="C12" i="2"/>
  <c r="E24" i="2" l="1"/>
  <c r="C65" i="2" l="1"/>
  <c r="C64" i="2" s="1"/>
  <c r="D82" i="2" l="1"/>
  <c r="E82" i="2"/>
  <c r="D86" i="2"/>
  <c r="E86" i="2"/>
  <c r="D84" i="2"/>
  <c r="E84" i="2"/>
  <c r="D80" i="2"/>
  <c r="E80" i="2"/>
  <c r="D78" i="2"/>
  <c r="E78" i="2"/>
  <c r="D76" i="2"/>
  <c r="E76" i="2"/>
  <c r="D74" i="2"/>
  <c r="E74" i="2"/>
  <c r="D72" i="2"/>
  <c r="E72" i="2"/>
  <c r="D70" i="2"/>
  <c r="E70" i="2"/>
  <c r="C86" i="2"/>
  <c r="C84" i="2"/>
  <c r="C82" i="2"/>
  <c r="C78" i="2"/>
  <c r="C76" i="2"/>
  <c r="C74" i="2"/>
  <c r="C72" i="2"/>
  <c r="C70" i="2"/>
  <c r="D65" i="2"/>
  <c r="D64" i="2" s="1"/>
  <c r="E65" i="2"/>
  <c r="E64" i="2" s="1"/>
  <c r="D46" i="2"/>
  <c r="E46" i="2"/>
  <c r="D69" i="2" l="1"/>
  <c r="C69" i="2"/>
  <c r="E69" i="2"/>
  <c r="D126" i="2"/>
  <c r="D125" i="2" s="1"/>
  <c r="E126" i="2"/>
  <c r="E125" i="2" s="1"/>
  <c r="D123" i="2"/>
  <c r="E123" i="2"/>
  <c r="D119" i="2"/>
  <c r="E119" i="2"/>
  <c r="D114" i="2"/>
  <c r="E114" i="2"/>
  <c r="D104" i="2"/>
  <c r="D102" i="2"/>
  <c r="E102" i="2"/>
  <c r="D97" i="2"/>
  <c r="E97" i="2"/>
  <c r="D90" i="2"/>
  <c r="E90" i="2"/>
  <c r="D88" i="2"/>
  <c r="E88" i="2"/>
  <c r="D62" i="2"/>
  <c r="D61" i="2" s="1"/>
  <c r="D60" i="2" s="1"/>
  <c r="E62" i="2"/>
  <c r="E61" i="2" s="1"/>
  <c r="E60" i="2" s="1"/>
  <c r="D52" i="2"/>
  <c r="D51" i="2" s="1"/>
  <c r="E52" i="2"/>
  <c r="E51" i="2" s="1"/>
  <c r="D49" i="2"/>
  <c r="D45" i="2" s="1"/>
  <c r="E49" i="2"/>
  <c r="E45" i="2" s="1"/>
  <c r="D43" i="2"/>
  <c r="E40" i="2"/>
  <c r="D38" i="2"/>
  <c r="E38" i="2"/>
  <c r="D35" i="2"/>
  <c r="E35" i="2"/>
  <c r="D33" i="2"/>
  <c r="E33" i="2"/>
  <c r="D31" i="2"/>
  <c r="E31" i="2"/>
  <c r="E28" i="2"/>
  <c r="D26" i="2"/>
  <c r="E26" i="2"/>
  <c r="D24" i="2"/>
  <c r="D22" i="2"/>
  <c r="E22" i="2"/>
  <c r="D11" i="2"/>
  <c r="E11" i="2"/>
  <c r="C126" i="2"/>
  <c r="C125" i="2" s="1"/>
  <c r="C123" i="2"/>
  <c r="C116" i="2" s="1"/>
  <c r="C114" i="2"/>
  <c r="C104" i="2"/>
  <c r="C102" i="2"/>
  <c r="C97" i="2"/>
  <c r="C90" i="2"/>
  <c r="C88" i="2"/>
  <c r="C62" i="2"/>
  <c r="C61" i="2" s="1"/>
  <c r="C60" i="2" s="1"/>
  <c r="C52" i="2"/>
  <c r="C51" i="2" s="1"/>
  <c r="C49" i="2"/>
  <c r="C46" i="2"/>
  <c r="C43" i="2"/>
  <c r="C38" i="2"/>
  <c r="C35" i="2"/>
  <c r="C33" i="2"/>
  <c r="C31" i="2"/>
  <c r="C26" i="2"/>
  <c r="C24" i="2"/>
  <c r="C22" i="2"/>
  <c r="C11" i="2"/>
  <c r="D116" i="2" l="1"/>
  <c r="E116" i="2"/>
  <c r="C45" i="2"/>
  <c r="C42" i="2" s="1"/>
  <c r="C68" i="2"/>
  <c r="D68" i="2"/>
  <c r="E68" i="2"/>
  <c r="D30" i="2"/>
  <c r="D42" i="2"/>
  <c r="D21" i="2"/>
  <c r="D20" i="2" s="1"/>
  <c r="D37" i="2"/>
  <c r="D94" i="2"/>
  <c r="E94" i="2"/>
  <c r="E42" i="2"/>
  <c r="E37" i="2"/>
  <c r="E30" i="2"/>
  <c r="E21" i="2"/>
  <c r="E20" i="2" s="1"/>
  <c r="C37" i="2"/>
  <c r="C30" i="2"/>
  <c r="C21" i="2"/>
  <c r="C20" i="2" s="1"/>
  <c r="C94" i="2"/>
  <c r="C10" i="2" l="1"/>
  <c r="C93" i="2"/>
  <c r="C92" i="2" s="1"/>
  <c r="D93" i="2"/>
  <c r="D92" i="2" s="1"/>
  <c r="D10" i="2"/>
  <c r="E93" i="2"/>
  <c r="E92" i="2" s="1"/>
  <c r="E10" i="2"/>
  <c r="C136" i="2" l="1"/>
  <c r="E136" i="2"/>
  <c r="D136" i="2"/>
</calcChain>
</file>

<file path=xl/sharedStrings.xml><?xml version="1.0" encoding="utf-8"?>
<sst xmlns="http://schemas.openxmlformats.org/spreadsheetml/2006/main" count="263" uniqueCount="260">
  <si>
    <t>Код дохода по бюджетной классификации</t>
  </si>
  <si>
    <t>Наименование показателя</t>
  </si>
  <si>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</si>
  <si>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</si>
  <si>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</si>
  <si>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</si>
  <si>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</si>
  <si>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 НАЛОГИ НА ТОВАРЫ (РАБОТЫ, УСЛУГИ), РЕАЛИЗУЕМЫЕ НА ТЕРРИТОРИИ РОССИЙСКОЙ ФЕДЕРАЦИИ</t>
  </si>
  <si>
    <t xml:space="preserve">  Акцизы по подакцизным товарам (продукции), производимым на территории Российской Федерации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</si>
  <si>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</si>
  <si>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</si>
  <si>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</si>
  <si>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</si>
  <si>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</si>
  <si>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</si>
  <si>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</si>
  <si>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</si>
  <si>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НАЛОГИ НА СОВОКУПНЫЙ ДОХОД</t>
  </si>
  <si>
    <t xml:space="preserve">  Единый налог на вмененный доход для отдельных видов деятельности</t>
  </si>
  <si>
    <t xml:space="preserve">  Единый сельскохозяйственный налог</t>
  </si>
  <si>
    <t xml:space="preserve">  Налог, взимаемый в связи с применением патентной системы налогообложения</t>
  </si>
  <si>
    <t xml:space="preserve">  Налог, взимаемый в связи с применением патентной системы налогообложения, зачисляемый в бюджеты муниципальных районов</t>
  </si>
  <si>
    <t xml:space="preserve">  ГОСУДАРСТВЕННАЯ ПОШЛИНА</t>
  </si>
  <si>
    <t xml:space="preserve">  Государственная пошлина по делам, рассматриваемым в судах общей юрисдикции, мировыми судьями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</si>
  <si>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</si>
  <si>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</si>
  <si>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 Государственная пошлина за выдачу разрешения на установку рекламной конструкции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</si>
  <si>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</si>
  <si>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</si>
  <si>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</si>
  <si>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</si>
  <si>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</si>
  <si>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</si>
  <si>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</si>
  <si>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</si>
  <si>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</si>
  <si>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</si>
  <si>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</si>
  <si>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</si>
  <si>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ПЛАТЕЖИ ПРИ ПОЛЬЗОВАНИИ ПРИРОДНЫМИ РЕСУРСАМИ</t>
  </si>
  <si>
    <t xml:space="preserve">  Плата за негативное воздействие на окружающую среду</t>
  </si>
  <si>
    <t xml:space="preserve">  Плата за выбросы загрязняющих веществ в атмосферный воздух стационарными объектами</t>
  </si>
  <si>
    <t xml:space="preserve">  Плата за размещение отходов производства и потребления</t>
  </si>
  <si>
    <t xml:space="preserve">  Плата за размещение отходов производства</t>
  </si>
  <si>
    <t xml:space="preserve">  ДОХОДЫ ОТ ОКАЗАНИЯ ПЛАТНЫХ УСЛУГ И КОМПЕНСАЦИИ ЗАТРАТ ГОСУДАРСТВА</t>
  </si>
  <si>
    <t xml:space="preserve">  Доходы от компенсации затрат государства</t>
  </si>
  <si>
    <t xml:space="preserve">  Доходы, поступающие в порядке возмещения расходов, понесенных в связи с эксплуатацией имущества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</si>
  <si>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</si>
  <si>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 ДОХОДЫ ОТ ПРОДАЖИ МАТЕРИАЛЬНЫХ И НЕМАТЕРИАЛЬНЫХ АКТИВОВ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</si>
  <si>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</si>
  <si>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 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</si>
  <si>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</si>
  <si>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ШТРАФЫ, САНКЦИИ, ВОЗМЕЩЕНИЕ УЩЕРБА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</si>
  <si>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</si>
  <si>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</si>
  <si>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</si>
  <si>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</si>
  <si>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</si>
  <si>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</si>
  <si>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</si>
  <si>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</si>
  <si>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</si>
  <si>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</si>
  <si>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</si>
  <si>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</si>
  <si>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</si>
  <si>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</si>
  <si>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</si>
  <si>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</si>
  <si>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</si>
  <si>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</si>
  <si>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</si>
  <si>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</si>
  <si>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</si>
  <si>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</si>
  <si>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</si>
  <si>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</si>
  <si>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</si>
  <si>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</si>
  <si>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</si>
  <si>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</si>
  <si>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 xml:space="preserve">  Дотации бюджетам на поддержку мер по обеспечению сбалансированности бюджетов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</si>
  <si>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</si>
  <si>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 Субсидии бюджетам бюджетной системы Российской Федерации (межбюджетные субсидии)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</si>
  <si>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</si>
  <si>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 Субсидии бюджетам муниципальных районов на строительство и реконструкцию (модернизацию) объектов питьевого водоснабжения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</si>
  <si>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</si>
  <si>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</si>
  <si>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Прочие субсидии</t>
  </si>
  <si>
    <t xml:space="preserve">  Прочие субсидии бюджетам муниципальных районов</t>
  </si>
  <si>
    <t xml:space="preserve">  Субвенции бюджетам бюджетной системы Российской Федерации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</si>
  <si>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</si>
  <si>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</si>
  <si>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</si>
  <si>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</si>
  <si>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</si>
  <si>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</si>
  <si>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Иные межбюджетные трансферты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</si>
  <si>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</si>
  <si>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</si>
  <si>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1</t>
  </si>
  <si>
    <t>(рублей)</t>
  </si>
  <si>
    <t xml:space="preserve"> 100 00000 00 0000 000</t>
  </si>
  <si>
    <t xml:space="preserve"> 101 00000 00 0000 000</t>
  </si>
  <si>
    <t xml:space="preserve"> 101 02000 01 0000 110</t>
  </si>
  <si>
    <t xml:space="preserve"> 101 02010 01 0000 110</t>
  </si>
  <si>
    <t xml:space="preserve"> 101 02020 01 0000 110</t>
  </si>
  <si>
    <t xml:space="preserve"> 101 02030 01 0000 110</t>
  </si>
  <si>
    <t xml:space="preserve"> 101 02040 01 0000 110</t>
  </si>
  <si>
    <t xml:space="preserve"> 101 02080 01 0000 110</t>
  </si>
  <si>
    <t xml:space="preserve"> 103 00000 00 0000 000</t>
  </si>
  <si>
    <t xml:space="preserve"> 103 02000 01 0000 110</t>
  </si>
  <si>
    <t xml:space="preserve"> 103 02230 01 0000 110</t>
  </si>
  <si>
    <t>103 02231 01 0000 110</t>
  </si>
  <si>
    <t>103 02240 01 0000 110</t>
  </si>
  <si>
    <t>103 02241 01 0000 110</t>
  </si>
  <si>
    <t xml:space="preserve"> 103 02250 01 0000 110</t>
  </si>
  <si>
    <t xml:space="preserve"> 103 02251 01 0000 110</t>
  </si>
  <si>
    <t xml:space="preserve"> 103 02260 01 0000 110</t>
  </si>
  <si>
    <t xml:space="preserve"> 103 02261 01 0000 110</t>
  </si>
  <si>
    <t>105 00000 00 0000 000</t>
  </si>
  <si>
    <t xml:space="preserve"> 105 02000 02 0000 110</t>
  </si>
  <si>
    <t xml:space="preserve"> 105 02010 02 0000 110</t>
  </si>
  <si>
    <t xml:space="preserve"> 105 03000 01 0000 110</t>
  </si>
  <si>
    <t xml:space="preserve"> 105 03010 01 0000 110</t>
  </si>
  <si>
    <t xml:space="preserve"> 105 04000 02 0000 110</t>
  </si>
  <si>
    <t xml:space="preserve"> 105 04020 02 0000 110</t>
  </si>
  <si>
    <t xml:space="preserve"> 108 00000 00 0000 000</t>
  </si>
  <si>
    <t xml:space="preserve"> 108 03000 01 0000 110</t>
  </si>
  <si>
    <t xml:space="preserve"> 108 03010 01 0000 110</t>
  </si>
  <si>
    <t xml:space="preserve"> 108 07000 01 0000 110</t>
  </si>
  <si>
    <t>108 07150 01 0000 110</t>
  </si>
  <si>
    <t xml:space="preserve"> 111 00000 00 0000 000</t>
  </si>
  <si>
    <t xml:space="preserve"> 111 01000 00 0000 120</t>
  </si>
  <si>
    <t xml:space="preserve"> 111 01050 05 0000 120</t>
  </si>
  <si>
    <t xml:space="preserve"> 111 05000 00 0000 120</t>
  </si>
  <si>
    <t xml:space="preserve"> 111 05010 00 0000 120</t>
  </si>
  <si>
    <t>111 05013 05 0000 120</t>
  </si>
  <si>
    <t xml:space="preserve"> 111 05013 13 0000 120</t>
  </si>
  <si>
    <t>111 05030 00 0000 120</t>
  </si>
  <si>
    <t xml:space="preserve"> 111 05035 05 0000 120</t>
  </si>
  <si>
    <t xml:space="preserve"> 111 09000 00 0000 120</t>
  </si>
  <si>
    <t>111 09040 00 0000 120</t>
  </si>
  <si>
    <t>111 09045 05 0000 120</t>
  </si>
  <si>
    <t>112 00000 00 0000 000</t>
  </si>
  <si>
    <t xml:space="preserve"> 112 01000 01 0000 120</t>
  </si>
  <si>
    <t xml:space="preserve"> 112 01010 01 0000 120</t>
  </si>
  <si>
    <t xml:space="preserve"> 112 01041 01 0000 120</t>
  </si>
  <si>
    <t>113 00000 00 0000 000</t>
  </si>
  <si>
    <t>113 02000 00 0000 130</t>
  </si>
  <si>
    <t xml:space="preserve"> 113 02060 00 0000 130</t>
  </si>
  <si>
    <t xml:space="preserve"> 113 02065 05 0000 130</t>
  </si>
  <si>
    <t xml:space="preserve"> 114 00000 00 0000 000</t>
  </si>
  <si>
    <t xml:space="preserve"> 114 06000 00 0000 430</t>
  </si>
  <si>
    <t xml:space="preserve"> 114 06010 00 0000 430</t>
  </si>
  <si>
    <t>114 06013 13 0000 430</t>
  </si>
  <si>
    <t>116 00000 00 0000 000</t>
  </si>
  <si>
    <t>116 01000 01 0000 140</t>
  </si>
  <si>
    <t>116 01050 01 0000 140</t>
  </si>
  <si>
    <t xml:space="preserve"> 116 01053 01 0000 140</t>
  </si>
  <si>
    <t xml:space="preserve"> 116 01060 01 0000 140</t>
  </si>
  <si>
    <t xml:space="preserve"> 116 01063 01 0000 140</t>
  </si>
  <si>
    <t>116 01070 01 0000 140</t>
  </si>
  <si>
    <t>116 01073 01 0000 140</t>
  </si>
  <si>
    <t>116 01080 01 0000 140</t>
  </si>
  <si>
    <t>116 01083 01 0000 140</t>
  </si>
  <si>
    <t xml:space="preserve"> 116 01140 01 0000 140</t>
  </si>
  <si>
    <t xml:space="preserve"> 116 01143 01 0000 140</t>
  </si>
  <si>
    <t>116 01150 01 0000 140</t>
  </si>
  <si>
    <t>116 01153 01 0000 140</t>
  </si>
  <si>
    <t>116 01170 01 0000 140</t>
  </si>
  <si>
    <t xml:space="preserve"> 116 01173 01 0000 140</t>
  </si>
  <si>
    <t xml:space="preserve"> 116 01190 01 0000 140</t>
  </si>
  <si>
    <t>116 01193 01 0000 140</t>
  </si>
  <si>
    <t>116 01200 01 0000 140</t>
  </si>
  <si>
    <t xml:space="preserve"> 116 01203 01 0000 140</t>
  </si>
  <si>
    <t>116 01330 00 0000 140</t>
  </si>
  <si>
    <t>116 01333 01 0000 140</t>
  </si>
  <si>
    <t>116 02000 02 0000 140</t>
  </si>
  <si>
    <t>116 02010 02 0000 140</t>
  </si>
  <si>
    <t xml:space="preserve"> 200 00000 00 0000 000</t>
  </si>
  <si>
    <t>202 00000 00 0000 000</t>
  </si>
  <si>
    <t>202 10000 00 0000 150</t>
  </si>
  <si>
    <t xml:space="preserve"> 202 15001 00 0000 150</t>
  </si>
  <si>
    <t>202 15001 05 0000 150</t>
  </si>
  <si>
    <t xml:space="preserve"> 202 15002 00 0000 150</t>
  </si>
  <si>
    <t xml:space="preserve"> 202 15002 05 0000 150</t>
  </si>
  <si>
    <t xml:space="preserve"> 202 20000 00 0000 150</t>
  </si>
  <si>
    <t xml:space="preserve"> 202 25243 00 0000 150</t>
  </si>
  <si>
    <t xml:space="preserve"> 202 25243 05 0000 150</t>
  </si>
  <si>
    <t>202 25304 00 0000 150</t>
  </si>
  <si>
    <t xml:space="preserve"> 202 25304 05 0000 150</t>
  </si>
  <si>
    <t xml:space="preserve"> 202 29999 00 0000 150</t>
  </si>
  <si>
    <t xml:space="preserve"> 202 29999 05 0000 150</t>
  </si>
  <si>
    <t xml:space="preserve"> 202 30000 00 0000 150</t>
  </si>
  <si>
    <t>202 30024 00 0000 150</t>
  </si>
  <si>
    <t xml:space="preserve"> 202 30024 05 0000 150</t>
  </si>
  <si>
    <t xml:space="preserve"> 202 30029 00 0000 150</t>
  </si>
  <si>
    <t>202 30029 05 0000 150</t>
  </si>
  <si>
    <t xml:space="preserve"> 202 35120 05 0000 150</t>
  </si>
  <si>
    <t xml:space="preserve"> 202 40000 00 0000 150</t>
  </si>
  <si>
    <t>202 40014 00 0000 150</t>
  </si>
  <si>
    <t>202 40014 05 0000 150</t>
  </si>
  <si>
    <t>20 235120 00 0000 150</t>
  </si>
  <si>
    <t>2025 год</t>
  </si>
  <si>
    <t>101 02140 01 0000 110</t>
  </si>
  <si>
    <t>101 02130 01 0000 110</t>
  </si>
  <si>
    <t>2026 год</t>
  </si>
  <si>
    <t>ИТОГО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</si>
  <si>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</t>
    </r>
    <r>
      <rPr>
        <sz val="9"/>
        <color rgb="FF0000FF"/>
        <rFont val="Times New Roman"/>
        <family val="1"/>
        <charset val="204"/>
      </rPr>
      <t>статьями 227</t>
    </r>
    <r>
      <rPr>
        <sz val="9"/>
        <rFont val="Times New Roman"/>
        <family val="1"/>
        <charset val="204"/>
      </rPr>
      <t xml:space="preserve">, </t>
    </r>
    <r>
      <rPr>
        <sz val="9"/>
        <color rgb="FF0000FF"/>
        <rFont val="Times New Roman"/>
        <family val="1"/>
        <charset val="204"/>
      </rPr>
      <t>227.1</t>
    </r>
    <r>
      <rPr>
        <sz val="9"/>
        <rFont val="Times New Roman"/>
        <family val="1"/>
        <charset val="204"/>
      </rPr>
      <t xml:space="preserve"> и </t>
    </r>
    <r>
      <rPr>
        <sz val="9"/>
        <color rgb="FF0000FF"/>
        <rFont val="Times New Roman"/>
        <family val="1"/>
        <charset val="204"/>
      </rPr>
      <t>228</t>
    </r>
    <r>
      <rPr>
        <sz val="9"/>
        <rFont val="Times New Roman"/>
        <family val="1"/>
        <charset val="204"/>
      </rPr>
      <t xml:space="preserve"> Налогового кодекса Российской Федерации, а также доходов от долевого участия в организации, полученных в виде дивидендов</t>
    </r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</si>
  <si>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</si>
  <si>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112 01040 01 0000 120</t>
  </si>
  <si>
    <t>к решению районного Совета  народных депутатов "О бюджете Брасовского муниципального района Брянской области на 2025 год и на плановый период 2026 и 2027 годов"</t>
  </si>
  <si>
    <t>Доходы бюджета Брасовского муниципального района  Брянской области на 2025 год и на плановый период 2026 и 2027 годов</t>
  </si>
  <si>
    <t>2027 год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</si>
  <si>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</si>
  <si>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</si>
  <si>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</si>
  <si>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112 01030010000120</t>
  </si>
  <si>
    <t>Плата за сбросы загрязняющих веществ в водные объекты</t>
  </si>
  <si>
    <t>202 49999 00 0000 150</t>
  </si>
  <si>
    <t>202 49999 05 0000 150</t>
  </si>
  <si>
    <t>Прочие межбюджетные трансферты, передаваемые бюджетам муниципальных районов</t>
  </si>
  <si>
    <t>Прочие межбюджетные трансферты, передаваемые бюджетам сельских поселений</t>
  </si>
  <si>
    <t xml:space="preserve"> </t>
  </si>
  <si>
    <t>202 25467 00 0000 150</t>
  </si>
  <si>
    <t>202 25467 05 0000 150</t>
  </si>
  <si>
    <t>202 25497 00 0000 150</t>
  </si>
  <si>
    <t>202 25497 05 0000 150</t>
  </si>
  <si>
    <t>202 45303 00 0000 150</t>
  </si>
  <si>
    <t>202 45303 05 0000 150</t>
  </si>
  <si>
    <t>202 45179 00 0000 150</t>
  </si>
  <si>
    <t>202 45179 05 0000 150</t>
  </si>
  <si>
    <t>202 45050 00 0000 150</t>
  </si>
  <si>
    <t>202 45050 05 0000 150</t>
  </si>
  <si>
    <t>202 25590 00 0000 150</t>
  </si>
  <si>
    <t>202 25590 05 0000 150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</si>
  <si>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человек" классификации доходов бюджетов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</si>
  <si>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</si>
  <si>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</si>
  <si>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</si>
  <si>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техническое оснащение региональных и муниципальных музеев</t>
  </si>
  <si>
    <t>Субсидии бюджетам на техническое оснащение региональных и муниципальных музеев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</si>
  <si>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</si>
  <si>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</si>
  <si>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</si>
  <si>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</si>
  <si>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</si>
  <si>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202 35082 00 0000 150</t>
  </si>
  <si>
    <t>Субвенции бюджетам муниципальных образований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</si>
  <si>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202 35082 05 0000 150</t>
  </si>
  <si>
    <t>Субвенции бюджетам муниципальных районов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</si>
  <si>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202 25519 00 0000 150</t>
  </si>
  <si>
    <t xml:space="preserve">  Субсидии бюджетам на поддержку отрасли культуры</t>
  </si>
  <si>
    <t>202 25519 05 0000 150</t>
  </si>
  <si>
    <t xml:space="preserve">  Субсидии бюджетам муниципальных районов на поддержку отрасли культуры</t>
  </si>
  <si>
    <t>202 20077 00 0000  150</t>
  </si>
  <si>
    <t>Субсидии бюджетам на софинансирование капитальных вложений в объекты муниципальной собственности</t>
  </si>
  <si>
    <t>202 20077 05 0000 150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</si>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</sst>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27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FF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7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  <xf numFmtId="0" fontId="25" fillId="0" borderId="0" applyNumberFormat="0" applyFill="0" applyBorder="0" applyAlignment="0" applyProtection="0"/>
  </cellStyleXfs>
  <cellXfs count="36">
    <xf numFmtId="0" fontId="0" fillId="0" borderId="0" xfId="0"/>
    <xf numFmtId="0" fontId="0" fillId="0" borderId="0" xfId="0" applyProtection="1">
      <protection locked="0"/>
    </xf>
    <xf numFmtId="0" fontId="1" fillId="0" borderId="1" xfId="1"/>
    <xf numFmtId="0" fontId="4" fillId="0" borderId="1" xfId="5"/>
    <xf numFmtId="0" fontId="5" fillId="0" borderId="1" xfId="7"/>
    <xf numFmtId="0" fontId="7" fillId="0" borderId="1" xfId="19"/>
    <xf numFmtId="49" fontId="7" fillId="0" borderId="1" xfId="23"/>
    <xf numFmtId="0" fontId="7" fillId="2" borderId="1" xfId="59"/>
    <xf numFmtId="0" fontId="17" fillId="0" borderId="0" xfId="0" applyFont="1"/>
    <xf numFmtId="0" fontId="3" fillId="0" borderId="1" xfId="4" applyAlignment="1">
      <alignment horizontal="right"/>
    </xf>
    <xf numFmtId="0" fontId="4" fillId="0" borderId="1" xfId="11" applyBorder="1" applyAlignment="1">
      <alignment horizontal="right"/>
    </xf>
    <xf numFmtId="0" fontId="4" fillId="0" borderId="1" xfId="16" applyBorder="1" applyAlignment="1">
      <alignment horizontal="right"/>
    </xf>
    <xf numFmtId="0" fontId="7" fillId="0" borderId="1" xfId="43" applyNumberFormat="1" applyBorder="1" applyAlignment="1"/>
    <xf numFmtId="0" fontId="19" fillId="0" borderId="60" xfId="19" applyFont="1" applyBorder="1"/>
    <xf numFmtId="4" fontId="19" fillId="0" borderId="60" xfId="57" applyNumberFormat="1" applyFont="1" applyBorder="1"/>
    <xf numFmtId="0" fontId="18" fillId="0" borderId="1" xfId="7" applyFont="1" applyAlignment="1">
      <alignment horizontal="right"/>
    </xf>
    <xf numFmtId="49" fontId="21" fillId="4" borderId="60" xfId="0" applyNumberFormat="1" applyFont="1" applyFill="1" applyBorder="1" applyAlignment="1">
      <alignment horizontal="center" vertical="center" wrapText="1"/>
    </xf>
    <xf numFmtId="4" fontId="19" fillId="0" borderId="60" xfId="7" applyNumberFormat="1" applyFont="1" applyBorder="1"/>
    <xf numFmtId="0" fontId="17" fillId="0" borderId="0" xfId="0" applyFont="1" applyAlignment="1">
      <alignment horizontal="center"/>
    </xf>
    <xf numFmtId="0" fontId="7" fillId="0" borderId="1" xfId="12" applyAlignment="1">
      <alignment horizontal="center"/>
    </xf>
    <xf numFmtId="0" fontId="19" fillId="0" borderId="60" xfId="57" applyFont="1" applyBorder="1" applyAlignment="1">
      <alignment horizontal="center"/>
    </xf>
    <xf numFmtId="0" fontId="7" fillId="0" borderId="1" xfId="19" applyAlignment="1">
      <alignment horizontal="center"/>
    </xf>
    <xf numFmtId="0" fontId="0" fillId="0" borderId="0" xfId="0" applyAlignment="1" applyProtection="1">
      <alignment horizontal="center"/>
      <protection locked="0"/>
    </xf>
    <xf numFmtId="4" fontId="19" fillId="0" borderId="60" xfId="42" applyFont="1" applyBorder="1">
      <alignment horizontal="right"/>
    </xf>
    <xf numFmtId="0" fontId="23" fillId="0" borderId="60" xfId="0" applyFont="1" applyBorder="1" applyAlignment="1">
      <alignment horizontal="justify" vertical="center"/>
    </xf>
    <xf numFmtId="49" fontId="19" fillId="0" borderId="60" xfId="55" applyFont="1" applyBorder="1">
      <alignment horizontal="center"/>
    </xf>
    <xf numFmtId="0" fontId="19" fillId="0" borderId="60" xfId="53" applyFont="1" applyBorder="1" applyAlignment="1">
      <alignment horizontal="left" wrapText="1"/>
    </xf>
    <xf numFmtId="0" fontId="23" fillId="0" borderId="0" xfId="186" applyFont="1" applyAlignment="1">
      <alignment horizontal="justify" vertical="center"/>
    </xf>
    <xf numFmtId="0" fontId="23" fillId="0" borderId="60" xfId="0" applyFont="1" applyBorder="1" applyAlignment="1">
      <alignment horizontal="justify" vertical="center" wrapText="1"/>
    </xf>
    <xf numFmtId="0" fontId="20" fillId="0" borderId="1" xfId="0" applyFont="1" applyBorder="1" applyAlignment="1">
      <alignment horizontal="left" wrapText="1"/>
    </xf>
    <xf numFmtId="0" fontId="22" fillId="0" borderId="0" xfId="0" applyFont="1" applyAlignment="1">
      <alignment horizontal="center" wrapText="1"/>
    </xf>
    <xf numFmtId="1" fontId="26" fillId="4" borderId="60" xfId="0" quotePrefix="1" applyNumberFormat="1" applyFont="1" applyFill="1" applyBorder="1" applyAlignment="1">
      <alignment horizontal="center" vertical="center" wrapText="1"/>
    </xf>
    <xf numFmtId="0" fontId="26" fillId="4" borderId="60" xfId="0" applyFont="1" applyFill="1" applyBorder="1" applyAlignment="1">
      <alignment wrapText="1"/>
    </xf>
    <xf numFmtId="0" fontId="23" fillId="0" borderId="60" xfId="0" applyFont="1" applyBorder="1" applyAlignment="1">
      <alignment horizontal="left"/>
    </xf>
    <xf numFmtId="4" fontId="23" fillId="0" borderId="60" xfId="0" applyNumberFormat="1" applyFont="1" applyBorder="1" applyAlignment="1">
      <alignment horizontal="right"/>
    </xf>
    <xf numFmtId="0" fontId="23" fillId="0" borderId="60" xfId="0" applyFont="1" applyBorder="1" applyAlignment="1">
      <alignment horizontal="left" wrapText="1"/>
    </xf>
  </cellXfs>
  <cellStyles count="187">
    <cellStyle name="br" xfId="181" xr:uid="{00000000-0005-0000-0000-000000000000}"/>
    <cellStyle name="col" xfId="180" xr:uid="{00000000-0005-0000-0000-000001000000}"/>
    <cellStyle name="style0" xfId="182" xr:uid="{00000000-0005-0000-0000-000002000000}"/>
    <cellStyle name="td" xfId="183" xr:uid="{00000000-0005-0000-0000-000003000000}"/>
    <cellStyle name="tr" xfId="179" xr:uid="{00000000-0005-0000-0000-000004000000}"/>
    <cellStyle name="xl100" xfId="64" xr:uid="{00000000-0005-0000-0000-000005000000}"/>
    <cellStyle name="xl101" xfId="69" xr:uid="{00000000-0005-0000-0000-000006000000}"/>
    <cellStyle name="xl102" xfId="79" xr:uid="{00000000-0005-0000-0000-000007000000}"/>
    <cellStyle name="xl103" xfId="83" xr:uid="{00000000-0005-0000-0000-000008000000}"/>
    <cellStyle name="xl104" xfId="91" xr:uid="{00000000-0005-0000-0000-000009000000}"/>
    <cellStyle name="xl105" xfId="86" xr:uid="{00000000-0005-0000-0000-00000A000000}"/>
    <cellStyle name="xl106" xfId="94" xr:uid="{00000000-0005-0000-0000-00000B000000}"/>
    <cellStyle name="xl107" xfId="97" xr:uid="{00000000-0005-0000-0000-00000C000000}"/>
    <cellStyle name="xl108" xfId="81" xr:uid="{00000000-0005-0000-0000-00000D000000}"/>
    <cellStyle name="xl109" xfId="84" xr:uid="{00000000-0005-0000-0000-00000E000000}"/>
    <cellStyle name="xl110" xfId="92" xr:uid="{00000000-0005-0000-0000-00000F000000}"/>
    <cellStyle name="xl111" xfId="96" xr:uid="{00000000-0005-0000-0000-000010000000}"/>
    <cellStyle name="xl112" xfId="82" xr:uid="{00000000-0005-0000-0000-000011000000}"/>
    <cellStyle name="xl113" xfId="85" xr:uid="{00000000-0005-0000-0000-000012000000}"/>
    <cellStyle name="xl114" xfId="87" xr:uid="{00000000-0005-0000-0000-000013000000}"/>
    <cellStyle name="xl115" xfId="93" xr:uid="{00000000-0005-0000-0000-000014000000}"/>
    <cellStyle name="xl116" xfId="88" xr:uid="{00000000-0005-0000-0000-000015000000}"/>
    <cellStyle name="xl117" xfId="95" xr:uid="{00000000-0005-0000-0000-000016000000}"/>
    <cellStyle name="xl118" xfId="89" xr:uid="{00000000-0005-0000-0000-000017000000}"/>
    <cellStyle name="xl119" xfId="90" xr:uid="{00000000-0005-0000-0000-000018000000}"/>
    <cellStyle name="xl120" xfId="99" xr:uid="{00000000-0005-0000-0000-000019000000}"/>
    <cellStyle name="xl121" xfId="123" xr:uid="{00000000-0005-0000-0000-00001A000000}"/>
    <cellStyle name="xl122" xfId="127" xr:uid="{00000000-0005-0000-0000-00001B000000}"/>
    <cellStyle name="xl123" xfId="131" xr:uid="{00000000-0005-0000-0000-00001C000000}"/>
    <cellStyle name="xl124" xfId="148" xr:uid="{00000000-0005-0000-0000-00001D000000}"/>
    <cellStyle name="xl125" xfId="150" xr:uid="{00000000-0005-0000-0000-00001E000000}"/>
    <cellStyle name="xl126" xfId="151" xr:uid="{00000000-0005-0000-0000-00001F000000}"/>
    <cellStyle name="xl127" xfId="98" xr:uid="{00000000-0005-0000-0000-000020000000}"/>
    <cellStyle name="xl128" xfId="156" xr:uid="{00000000-0005-0000-0000-000021000000}"/>
    <cellStyle name="xl129" xfId="174" xr:uid="{00000000-0005-0000-0000-000022000000}"/>
    <cellStyle name="xl130" xfId="177" xr:uid="{00000000-0005-0000-0000-000023000000}"/>
    <cellStyle name="xl131" xfId="100" xr:uid="{00000000-0005-0000-0000-000024000000}"/>
    <cellStyle name="xl132" xfId="104" xr:uid="{00000000-0005-0000-0000-000025000000}"/>
    <cellStyle name="xl133" xfId="107" xr:uid="{00000000-0005-0000-0000-000026000000}"/>
    <cellStyle name="xl134" xfId="109" xr:uid="{00000000-0005-0000-0000-000027000000}"/>
    <cellStyle name="xl135" xfId="114" xr:uid="{00000000-0005-0000-0000-000028000000}"/>
    <cellStyle name="xl136" xfId="116" xr:uid="{00000000-0005-0000-0000-000029000000}"/>
    <cellStyle name="xl137" xfId="118" xr:uid="{00000000-0005-0000-0000-00002A000000}"/>
    <cellStyle name="xl138" xfId="119" xr:uid="{00000000-0005-0000-0000-00002B000000}"/>
    <cellStyle name="xl139" xfId="124" xr:uid="{00000000-0005-0000-0000-00002C000000}"/>
    <cellStyle name="xl140" xfId="128" xr:uid="{00000000-0005-0000-0000-00002D000000}"/>
    <cellStyle name="xl141" xfId="132" xr:uid="{00000000-0005-0000-0000-00002E000000}"/>
    <cellStyle name="xl142" xfId="136" xr:uid="{00000000-0005-0000-0000-00002F000000}"/>
    <cellStyle name="xl143" xfId="139" xr:uid="{00000000-0005-0000-0000-000030000000}"/>
    <cellStyle name="xl144" xfId="142" xr:uid="{00000000-0005-0000-0000-000031000000}"/>
    <cellStyle name="xl145" xfId="144" xr:uid="{00000000-0005-0000-0000-000032000000}"/>
    <cellStyle name="xl146" xfId="145" xr:uid="{00000000-0005-0000-0000-000033000000}"/>
    <cellStyle name="xl147" xfId="157" xr:uid="{00000000-0005-0000-0000-000034000000}"/>
    <cellStyle name="xl148" xfId="105" xr:uid="{00000000-0005-0000-0000-000035000000}"/>
    <cellStyle name="xl149" xfId="108" xr:uid="{00000000-0005-0000-0000-000036000000}"/>
    <cellStyle name="xl150" xfId="110" xr:uid="{00000000-0005-0000-0000-000037000000}"/>
    <cellStyle name="xl151" xfId="115" xr:uid="{00000000-0005-0000-0000-000038000000}"/>
    <cellStyle name="xl152" xfId="117" xr:uid="{00000000-0005-0000-0000-000039000000}"/>
    <cellStyle name="xl153" xfId="120" xr:uid="{00000000-0005-0000-0000-00003A000000}"/>
    <cellStyle name="xl154" xfId="125" xr:uid="{00000000-0005-0000-0000-00003B000000}"/>
    <cellStyle name="xl155" xfId="129" xr:uid="{00000000-0005-0000-0000-00003C000000}"/>
    <cellStyle name="xl156" xfId="133" xr:uid="{00000000-0005-0000-0000-00003D000000}"/>
    <cellStyle name="xl157" xfId="135" xr:uid="{00000000-0005-0000-0000-00003E000000}"/>
    <cellStyle name="xl158" xfId="137" xr:uid="{00000000-0005-0000-0000-00003F000000}"/>
    <cellStyle name="xl159" xfId="146" xr:uid="{00000000-0005-0000-0000-000040000000}"/>
    <cellStyle name="xl160" xfId="153" xr:uid="{00000000-0005-0000-0000-000041000000}"/>
    <cellStyle name="xl161" xfId="158" xr:uid="{00000000-0005-0000-0000-000042000000}"/>
    <cellStyle name="xl162" xfId="159" xr:uid="{00000000-0005-0000-0000-000043000000}"/>
    <cellStyle name="xl163" xfId="160" xr:uid="{00000000-0005-0000-0000-000044000000}"/>
    <cellStyle name="xl164" xfId="161" xr:uid="{00000000-0005-0000-0000-000045000000}"/>
    <cellStyle name="xl165" xfId="162" xr:uid="{00000000-0005-0000-0000-000046000000}"/>
    <cellStyle name="xl166" xfId="163" xr:uid="{00000000-0005-0000-0000-000047000000}"/>
    <cellStyle name="xl167" xfId="164" xr:uid="{00000000-0005-0000-0000-000048000000}"/>
    <cellStyle name="xl168" xfId="165" xr:uid="{00000000-0005-0000-0000-000049000000}"/>
    <cellStyle name="xl169" xfId="166" xr:uid="{00000000-0005-0000-0000-00004A000000}"/>
    <cellStyle name="xl170" xfId="167" xr:uid="{00000000-0005-0000-0000-00004B000000}"/>
    <cellStyle name="xl171" xfId="168" xr:uid="{00000000-0005-0000-0000-00004C000000}"/>
    <cellStyle name="xl172" xfId="103" xr:uid="{00000000-0005-0000-0000-00004D000000}"/>
    <cellStyle name="xl173" xfId="111" xr:uid="{00000000-0005-0000-0000-00004E000000}"/>
    <cellStyle name="xl174" xfId="121" xr:uid="{00000000-0005-0000-0000-00004F000000}"/>
    <cellStyle name="xl175" xfId="126" xr:uid="{00000000-0005-0000-0000-000050000000}"/>
    <cellStyle name="xl176" xfId="130" xr:uid="{00000000-0005-0000-0000-000051000000}"/>
    <cellStyle name="xl177" xfId="134" xr:uid="{00000000-0005-0000-0000-000052000000}"/>
    <cellStyle name="xl178" xfId="149" xr:uid="{00000000-0005-0000-0000-000053000000}"/>
    <cellStyle name="xl179" xfId="112" xr:uid="{00000000-0005-0000-0000-000054000000}"/>
    <cellStyle name="xl180" xfId="154" xr:uid="{00000000-0005-0000-0000-000055000000}"/>
    <cellStyle name="xl181" xfId="169" xr:uid="{00000000-0005-0000-0000-000056000000}"/>
    <cellStyle name="xl182" xfId="172" xr:uid="{00000000-0005-0000-0000-000057000000}"/>
    <cellStyle name="xl183" xfId="175" xr:uid="{00000000-0005-0000-0000-000058000000}"/>
    <cellStyle name="xl184" xfId="178" xr:uid="{00000000-0005-0000-0000-000059000000}"/>
    <cellStyle name="xl185" xfId="170" xr:uid="{00000000-0005-0000-0000-00005A000000}"/>
    <cellStyle name="xl186" xfId="173" xr:uid="{00000000-0005-0000-0000-00005B000000}"/>
    <cellStyle name="xl187" xfId="171" xr:uid="{00000000-0005-0000-0000-00005C000000}"/>
    <cellStyle name="xl188" xfId="101" xr:uid="{00000000-0005-0000-0000-00005D000000}"/>
    <cellStyle name="xl189" xfId="138" xr:uid="{00000000-0005-0000-0000-00005E000000}"/>
    <cellStyle name="xl190" xfId="140" xr:uid="{00000000-0005-0000-0000-00005F000000}"/>
    <cellStyle name="xl191" xfId="143" xr:uid="{00000000-0005-0000-0000-000060000000}"/>
    <cellStyle name="xl192" xfId="147" xr:uid="{00000000-0005-0000-0000-000061000000}"/>
    <cellStyle name="xl193" xfId="152" xr:uid="{00000000-0005-0000-0000-000062000000}"/>
    <cellStyle name="xl194" xfId="113" xr:uid="{00000000-0005-0000-0000-000063000000}"/>
    <cellStyle name="xl195" xfId="155" xr:uid="{00000000-0005-0000-0000-000064000000}"/>
    <cellStyle name="xl196" xfId="122" xr:uid="{00000000-0005-0000-0000-000065000000}"/>
    <cellStyle name="xl197" xfId="176" xr:uid="{00000000-0005-0000-0000-000066000000}"/>
    <cellStyle name="xl198" xfId="102" xr:uid="{00000000-0005-0000-0000-000067000000}"/>
    <cellStyle name="xl199" xfId="141" xr:uid="{00000000-0005-0000-0000-000068000000}"/>
    <cellStyle name="xl200" xfId="106" xr:uid="{00000000-0005-0000-0000-000069000000}"/>
    <cellStyle name="xl21" xfId="184" xr:uid="{00000000-0005-0000-0000-00006A000000}"/>
    <cellStyle name="xl22" xfId="1" xr:uid="{00000000-0005-0000-0000-00006B000000}"/>
    <cellStyle name="xl23" xfId="8" xr:uid="{00000000-0005-0000-0000-00006C000000}"/>
    <cellStyle name="xl24" xfId="12" xr:uid="{00000000-0005-0000-0000-00006D000000}"/>
    <cellStyle name="xl25" xfId="19" xr:uid="{00000000-0005-0000-0000-00006E000000}"/>
    <cellStyle name="xl26" xfId="7" xr:uid="{00000000-0005-0000-0000-00006F000000}"/>
    <cellStyle name="xl27" xfId="5" xr:uid="{00000000-0005-0000-0000-000070000000}"/>
    <cellStyle name="xl28" xfId="35" xr:uid="{00000000-0005-0000-0000-000071000000}"/>
    <cellStyle name="xl29" xfId="39" xr:uid="{00000000-0005-0000-0000-000072000000}"/>
    <cellStyle name="xl30" xfId="46" xr:uid="{00000000-0005-0000-0000-000073000000}"/>
    <cellStyle name="xl31" xfId="53" xr:uid="{00000000-0005-0000-0000-000074000000}"/>
    <cellStyle name="xl32" xfId="185" xr:uid="{00000000-0005-0000-0000-000075000000}"/>
    <cellStyle name="xl33" xfId="13" xr:uid="{00000000-0005-0000-0000-000076000000}"/>
    <cellStyle name="xl34" xfId="30" xr:uid="{00000000-0005-0000-0000-000077000000}"/>
    <cellStyle name="xl35" xfId="40" xr:uid="{00000000-0005-0000-0000-000078000000}"/>
    <cellStyle name="xl36" xfId="47" xr:uid="{00000000-0005-0000-0000-000079000000}"/>
    <cellStyle name="xl37" xfId="54" xr:uid="{00000000-0005-0000-0000-00007A000000}"/>
    <cellStyle name="xl38" xfId="57" xr:uid="{00000000-0005-0000-0000-00007B000000}"/>
    <cellStyle name="xl39" xfId="31" xr:uid="{00000000-0005-0000-0000-00007C000000}"/>
    <cellStyle name="xl40" xfId="23" xr:uid="{00000000-0005-0000-0000-00007D000000}"/>
    <cellStyle name="xl41" xfId="41" xr:uid="{00000000-0005-0000-0000-00007E000000}"/>
    <cellStyle name="xl42" xfId="48" xr:uid="{00000000-0005-0000-0000-00007F000000}"/>
    <cellStyle name="xl43" xfId="55" xr:uid="{00000000-0005-0000-0000-000080000000}"/>
    <cellStyle name="xl44" xfId="37" xr:uid="{00000000-0005-0000-0000-000081000000}"/>
    <cellStyle name="xl45" xfId="38" xr:uid="{00000000-0005-0000-0000-000082000000}"/>
    <cellStyle name="xl46" xfId="42" xr:uid="{00000000-0005-0000-0000-000083000000}"/>
    <cellStyle name="xl47" xfId="59" xr:uid="{00000000-0005-0000-0000-000084000000}"/>
    <cellStyle name="xl48" xfId="2" xr:uid="{00000000-0005-0000-0000-000085000000}"/>
    <cellStyle name="xl49" xfId="20" xr:uid="{00000000-0005-0000-0000-000086000000}"/>
    <cellStyle name="xl50" xfId="26" xr:uid="{00000000-0005-0000-0000-000087000000}"/>
    <cellStyle name="xl51" xfId="28" xr:uid="{00000000-0005-0000-0000-000088000000}"/>
    <cellStyle name="xl52" xfId="9" xr:uid="{00000000-0005-0000-0000-000089000000}"/>
    <cellStyle name="xl53" xfId="14" xr:uid="{00000000-0005-0000-0000-00008A000000}"/>
    <cellStyle name="xl54" xfId="21" xr:uid="{00000000-0005-0000-0000-00008B000000}"/>
    <cellStyle name="xl55" xfId="3" xr:uid="{00000000-0005-0000-0000-00008C000000}"/>
    <cellStyle name="xl56" xfId="34" xr:uid="{00000000-0005-0000-0000-00008D000000}"/>
    <cellStyle name="xl57" xfId="10" xr:uid="{00000000-0005-0000-0000-00008E000000}"/>
    <cellStyle name="xl58" xfId="15" xr:uid="{00000000-0005-0000-0000-00008F000000}"/>
    <cellStyle name="xl59" xfId="22" xr:uid="{00000000-0005-0000-0000-000090000000}"/>
    <cellStyle name="xl60" xfId="25" xr:uid="{00000000-0005-0000-0000-000091000000}"/>
    <cellStyle name="xl61" xfId="27" xr:uid="{00000000-0005-0000-0000-000092000000}"/>
    <cellStyle name="xl62" xfId="29" xr:uid="{00000000-0005-0000-0000-000093000000}"/>
    <cellStyle name="xl63" xfId="32" xr:uid="{00000000-0005-0000-0000-000094000000}"/>
    <cellStyle name="xl64" xfId="33" xr:uid="{00000000-0005-0000-0000-000095000000}"/>
    <cellStyle name="xl65" xfId="4" xr:uid="{00000000-0005-0000-0000-000096000000}"/>
    <cellStyle name="xl66" xfId="11" xr:uid="{00000000-0005-0000-0000-000097000000}"/>
    <cellStyle name="xl67" xfId="16" xr:uid="{00000000-0005-0000-0000-000098000000}"/>
    <cellStyle name="xl68" xfId="43" xr:uid="{00000000-0005-0000-0000-000099000000}"/>
    <cellStyle name="xl69" xfId="6" xr:uid="{00000000-0005-0000-0000-00009A000000}"/>
    <cellStyle name="xl70" xfId="17" xr:uid="{00000000-0005-0000-0000-00009B000000}"/>
    <cellStyle name="xl71" xfId="24" xr:uid="{00000000-0005-0000-0000-00009C000000}"/>
    <cellStyle name="xl72" xfId="36" xr:uid="{00000000-0005-0000-0000-00009D000000}"/>
    <cellStyle name="xl73" xfId="44" xr:uid="{00000000-0005-0000-0000-00009E000000}"/>
    <cellStyle name="xl74" xfId="49" xr:uid="{00000000-0005-0000-0000-00009F000000}"/>
    <cellStyle name="xl75" xfId="56" xr:uid="{00000000-0005-0000-0000-0000A0000000}"/>
    <cellStyle name="xl76" xfId="58" xr:uid="{00000000-0005-0000-0000-0000A1000000}"/>
    <cellStyle name="xl77" xfId="18" xr:uid="{00000000-0005-0000-0000-0000A2000000}"/>
    <cellStyle name="xl78" xfId="45" xr:uid="{00000000-0005-0000-0000-0000A3000000}"/>
    <cellStyle name="xl79" xfId="50" xr:uid="{00000000-0005-0000-0000-0000A4000000}"/>
    <cellStyle name="xl80" xfId="51" xr:uid="{00000000-0005-0000-0000-0000A5000000}"/>
    <cellStyle name="xl81" xfId="52" xr:uid="{00000000-0005-0000-0000-0000A6000000}"/>
    <cellStyle name="xl82" xfId="60" xr:uid="{00000000-0005-0000-0000-0000A7000000}"/>
    <cellStyle name="xl83" xfId="62" xr:uid="{00000000-0005-0000-0000-0000A8000000}"/>
    <cellStyle name="xl84" xfId="65" xr:uid="{00000000-0005-0000-0000-0000A9000000}"/>
    <cellStyle name="xl85" xfId="72" xr:uid="{00000000-0005-0000-0000-0000AA000000}"/>
    <cellStyle name="xl86" xfId="74" xr:uid="{00000000-0005-0000-0000-0000AB000000}"/>
    <cellStyle name="xl87" xfId="61" xr:uid="{00000000-0005-0000-0000-0000AC000000}"/>
    <cellStyle name="xl88" xfId="70" xr:uid="{00000000-0005-0000-0000-0000AD000000}"/>
    <cellStyle name="xl89" xfId="73" xr:uid="{00000000-0005-0000-0000-0000AE000000}"/>
    <cellStyle name="xl90" xfId="75" xr:uid="{00000000-0005-0000-0000-0000AF000000}"/>
    <cellStyle name="xl91" xfId="80" xr:uid="{00000000-0005-0000-0000-0000B0000000}"/>
    <cellStyle name="xl92" xfId="66" xr:uid="{00000000-0005-0000-0000-0000B1000000}"/>
    <cellStyle name="xl93" xfId="76" xr:uid="{00000000-0005-0000-0000-0000B2000000}"/>
    <cellStyle name="xl94" xfId="63" xr:uid="{00000000-0005-0000-0000-0000B3000000}"/>
    <cellStyle name="xl95" xfId="67" xr:uid="{00000000-0005-0000-0000-0000B4000000}"/>
    <cellStyle name="xl96" xfId="77" xr:uid="{00000000-0005-0000-0000-0000B5000000}"/>
    <cellStyle name="xl97" xfId="68" xr:uid="{00000000-0005-0000-0000-0000B6000000}"/>
    <cellStyle name="xl98" xfId="71" xr:uid="{00000000-0005-0000-0000-0000B7000000}"/>
    <cellStyle name="xl99" xfId="78" xr:uid="{00000000-0005-0000-0000-0000B8000000}"/>
    <cellStyle name="Гиперссылка" xfId="186" builtinId="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login.consultant.ru/link/?req=doc&amp;base=LAW&amp;n=466853&amp;dst=101491&amp;field=134&amp;date=10.10.202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37"/>
  <sheetViews>
    <sheetView tabSelected="1" topLeftCell="A133" zoomScaleNormal="100" zoomScaleSheetLayoutView="70" zoomScalePageLayoutView="70" workbookViewId="0">
      <selection activeCell="D99" sqref="D99:E99"/>
    </sheetView>
  </sheetViews>
  <sheetFormatPr defaultRowHeight="15" x14ac:dyDescent="0.25"/>
  <cols>
    <col min="1" max="1" width="17.85546875" style="22" customWidth="1"/>
    <col min="2" max="2" width="48.5703125" style="1" customWidth="1"/>
    <col min="3" max="3" width="14" style="1" customWidth="1"/>
    <col min="4" max="4" width="13.5703125" style="1" customWidth="1"/>
    <col min="5" max="5" width="14.5703125" style="1" customWidth="1"/>
    <col min="6" max="16384" width="9.140625" style="1"/>
  </cols>
  <sheetData>
    <row r="1" spans="1:8" ht="22.5" customHeight="1" x14ac:dyDescent="0.25">
      <c r="A1" s="18"/>
      <c r="B1" s="8"/>
      <c r="C1" s="29" t="s">
        <v>100</v>
      </c>
      <c r="D1" s="29"/>
      <c r="E1" s="29"/>
      <c r="F1" s="2"/>
    </row>
    <row r="2" spans="1:8" ht="8.25" customHeight="1" x14ac:dyDescent="0.25">
      <c r="A2" s="18"/>
      <c r="B2" s="8"/>
      <c r="C2" s="29" t="s">
        <v>212</v>
      </c>
      <c r="D2" s="29"/>
      <c r="E2" s="29"/>
      <c r="F2" s="9"/>
    </row>
    <row r="3" spans="1:8" ht="25.5" customHeight="1" x14ac:dyDescent="0.25">
      <c r="A3" s="18"/>
      <c r="B3" s="8"/>
      <c r="C3" s="29"/>
      <c r="D3" s="29"/>
      <c r="E3" s="29"/>
      <c r="F3" s="10"/>
    </row>
    <row r="4" spans="1:8" ht="48" customHeight="1" x14ac:dyDescent="0.25">
      <c r="A4" s="18"/>
      <c r="B4" s="8"/>
      <c r="C4" s="29"/>
      <c r="D4" s="29"/>
      <c r="E4" s="29"/>
      <c r="F4" s="11"/>
    </row>
    <row r="5" spans="1:8" ht="14.1" customHeight="1" x14ac:dyDescent="0.25">
      <c r="A5" s="18"/>
      <c r="B5" s="8"/>
      <c r="C5" s="8"/>
      <c r="D5" s="8"/>
      <c r="E5" s="8"/>
      <c r="F5" s="11"/>
    </row>
    <row r="6" spans="1:8" ht="34.5" customHeight="1" x14ac:dyDescent="0.25">
      <c r="A6" s="30" t="s">
        <v>213</v>
      </c>
      <c r="B6" s="30"/>
      <c r="C6" s="30"/>
      <c r="D6" s="30"/>
      <c r="E6" s="30"/>
      <c r="F6" s="11"/>
    </row>
    <row r="7" spans="1:8" ht="24.75" customHeight="1" x14ac:dyDescent="0.25">
      <c r="A7" s="19"/>
      <c r="B7" s="2"/>
      <c r="C7" s="6"/>
      <c r="D7" s="3"/>
      <c r="E7" s="4"/>
    </row>
    <row r="8" spans="1:8" ht="12.75" customHeight="1" x14ac:dyDescent="0.25">
      <c r="A8" s="19"/>
      <c r="B8" s="2"/>
      <c r="C8" s="6"/>
      <c r="D8" s="3"/>
      <c r="E8" s="15" t="s">
        <v>101</v>
      </c>
    </row>
    <row r="9" spans="1:8" ht="66" customHeight="1" x14ac:dyDescent="0.25">
      <c r="A9" s="16" t="s">
        <v>0</v>
      </c>
      <c r="B9" s="16" t="s">
        <v>1</v>
      </c>
      <c r="C9" s="16" t="s">
        <v>204</v>
      </c>
      <c r="D9" s="16" t="s">
        <v>207</v>
      </c>
      <c r="E9" s="16" t="s">
        <v>214</v>
      </c>
      <c r="F9" s="12"/>
    </row>
    <row r="10" spans="1:8" x14ac:dyDescent="0.25">
      <c r="A10" s="25" t="s">
        <v>102</v>
      </c>
      <c r="B10" s="26" t="s">
        <v>2</v>
      </c>
      <c r="C10" s="23">
        <f>C11+C20+C30+C37+C42+C54+C60+C64+C68</f>
        <v>185405000</v>
      </c>
      <c r="D10" s="23">
        <f>D11+D20+D30+D37+D42+D54+D60+D64+D68</f>
        <v>198284000</v>
      </c>
      <c r="E10" s="23">
        <f>E11+E20+E30+E37+E42+E54+E60+E64+E68</f>
        <v>213572000</v>
      </c>
    </row>
    <row r="11" spans="1:8" x14ac:dyDescent="0.25">
      <c r="A11" s="25" t="s">
        <v>103</v>
      </c>
      <c r="B11" s="26" t="s">
        <v>3</v>
      </c>
      <c r="C11" s="23">
        <f>C12</f>
        <v>153457000</v>
      </c>
      <c r="D11" s="23">
        <f t="shared" ref="D11:E11" si="0">D12</f>
        <v>165032000</v>
      </c>
      <c r="E11" s="23">
        <f t="shared" si="0"/>
        <v>177154000</v>
      </c>
    </row>
    <row r="12" spans="1:8" x14ac:dyDescent="0.25">
      <c r="A12" s="25" t="s">
        <v>104</v>
      </c>
      <c r="B12" s="26" t="s">
        <v>4</v>
      </c>
      <c r="C12" s="23">
        <f>C13+C14+C15+C16+C17+C18+C19</f>
        <v>153457000</v>
      </c>
      <c r="D12" s="23">
        <f t="shared" ref="D12:E12" si="1">D13+D14+D15+D16+D17+D18+D19</f>
        <v>165032000</v>
      </c>
      <c r="E12" s="23">
        <f t="shared" si="1"/>
        <v>177154000</v>
      </c>
    </row>
    <row r="13" spans="1:8" ht="84" x14ac:dyDescent="0.25">
      <c r="A13" s="25" t="s">
        <v>105</v>
      </c>
      <c r="B13" s="24" t="s">
        <v>209</v>
      </c>
      <c r="C13" s="23">
        <v>127064000</v>
      </c>
      <c r="D13" s="23">
        <v>136847000</v>
      </c>
      <c r="E13" s="17">
        <v>146974000</v>
      </c>
      <c r="H13" s="1" t="s">
        <v>224</v>
      </c>
    </row>
    <row r="14" spans="1:8" ht="84.75" x14ac:dyDescent="0.25">
      <c r="A14" s="25" t="s">
        <v>106</v>
      </c>
      <c r="B14" s="26" t="s">
        <v>5</v>
      </c>
      <c r="C14" s="23">
        <v>499000</v>
      </c>
      <c r="D14" s="23">
        <v>537000</v>
      </c>
      <c r="E14" s="17">
        <v>577000</v>
      </c>
    </row>
    <row r="15" spans="1:8" ht="72" x14ac:dyDescent="0.25">
      <c r="A15" s="25" t="s">
        <v>107</v>
      </c>
      <c r="B15" s="27" t="s">
        <v>215</v>
      </c>
      <c r="C15" s="23">
        <v>980000</v>
      </c>
      <c r="D15" s="23">
        <v>1029000</v>
      </c>
      <c r="E15" s="17">
        <v>1090000</v>
      </c>
    </row>
    <row r="16" spans="1:8" ht="72.75" x14ac:dyDescent="0.25">
      <c r="A16" s="25" t="s">
        <v>108</v>
      </c>
      <c r="B16" s="26" t="s">
        <v>6</v>
      </c>
      <c r="C16" s="23">
        <v>0</v>
      </c>
      <c r="D16" s="23">
        <v>0</v>
      </c>
      <c r="E16" s="17">
        <v>0</v>
      </c>
    </row>
    <row r="17" spans="1:5" ht="96" x14ac:dyDescent="0.25">
      <c r="A17" s="25" t="s">
        <v>109</v>
      </c>
      <c r="B17" s="24" t="s">
        <v>210</v>
      </c>
      <c r="C17" s="23">
        <v>1144000</v>
      </c>
      <c r="D17" s="23">
        <v>1232000</v>
      </c>
      <c r="E17" s="17">
        <v>1323000</v>
      </c>
    </row>
    <row r="18" spans="1:5" ht="56.25" customHeight="1" x14ac:dyDescent="0.25">
      <c r="A18" s="25" t="s">
        <v>206</v>
      </c>
      <c r="B18" s="24" t="s">
        <v>216</v>
      </c>
      <c r="C18" s="23">
        <v>1325000</v>
      </c>
      <c r="D18" s="23">
        <v>1415000</v>
      </c>
      <c r="E18" s="17">
        <v>1516000</v>
      </c>
    </row>
    <row r="19" spans="1:5" ht="54.75" customHeight="1" x14ac:dyDescent="0.25">
      <c r="A19" s="25" t="s">
        <v>205</v>
      </c>
      <c r="B19" s="24" t="s">
        <v>217</v>
      </c>
      <c r="C19" s="23">
        <v>22445000</v>
      </c>
      <c r="D19" s="23">
        <v>23972000</v>
      </c>
      <c r="E19" s="17">
        <v>25674000</v>
      </c>
    </row>
    <row r="20" spans="1:5" ht="45" customHeight="1" x14ac:dyDescent="0.25">
      <c r="A20" s="25" t="s">
        <v>110</v>
      </c>
      <c r="B20" s="26" t="s">
        <v>7</v>
      </c>
      <c r="C20" s="23">
        <f>C21</f>
        <v>5608000</v>
      </c>
      <c r="D20" s="23">
        <f t="shared" ref="D20:E20" si="2">D21</f>
        <v>5672000</v>
      </c>
      <c r="E20" s="23">
        <f t="shared" si="2"/>
        <v>7351000</v>
      </c>
    </row>
    <row r="21" spans="1:5" ht="24.75" x14ac:dyDescent="0.25">
      <c r="A21" s="25" t="s">
        <v>111</v>
      </c>
      <c r="B21" s="26" t="s">
        <v>8</v>
      </c>
      <c r="C21" s="23">
        <f>C22+C24+C26+C28</f>
        <v>5608000</v>
      </c>
      <c r="D21" s="23">
        <f t="shared" ref="D21:E21" si="3">D22+D24+D26+D28</f>
        <v>5672000</v>
      </c>
      <c r="E21" s="23">
        <f t="shared" si="3"/>
        <v>7351000</v>
      </c>
    </row>
    <row r="22" spans="1:5" ht="60.75" x14ac:dyDescent="0.25">
      <c r="A22" s="25" t="s">
        <v>112</v>
      </c>
      <c r="B22" s="26" t="s">
        <v>9</v>
      </c>
      <c r="C22" s="23">
        <f>C23</f>
        <v>2933000</v>
      </c>
      <c r="D22" s="23">
        <f t="shared" ref="D22:E22" si="4">D23</f>
        <v>2969000</v>
      </c>
      <c r="E22" s="23">
        <f t="shared" si="4"/>
        <v>3843000</v>
      </c>
    </row>
    <row r="23" spans="1:5" ht="84.75" x14ac:dyDescent="0.25">
      <c r="A23" s="25" t="s">
        <v>113</v>
      </c>
      <c r="B23" s="26" t="s">
        <v>10</v>
      </c>
      <c r="C23" s="23">
        <v>2933000</v>
      </c>
      <c r="D23" s="23">
        <v>2969000</v>
      </c>
      <c r="E23" s="17">
        <v>3843000</v>
      </c>
    </row>
    <row r="24" spans="1:5" ht="72.75" x14ac:dyDescent="0.25">
      <c r="A24" s="25" t="s">
        <v>114</v>
      </c>
      <c r="B24" s="26" t="s">
        <v>11</v>
      </c>
      <c r="C24" s="23">
        <f>C25</f>
        <v>13000</v>
      </c>
      <c r="D24" s="23">
        <f t="shared" ref="D24:E24" si="5">D25</f>
        <v>14000</v>
      </c>
      <c r="E24" s="23">
        <f t="shared" si="5"/>
        <v>17000</v>
      </c>
    </row>
    <row r="25" spans="1:5" ht="108.75" x14ac:dyDescent="0.25">
      <c r="A25" s="25" t="s">
        <v>115</v>
      </c>
      <c r="B25" s="26" t="s">
        <v>12</v>
      </c>
      <c r="C25" s="23">
        <v>13000</v>
      </c>
      <c r="D25" s="23">
        <v>14000</v>
      </c>
      <c r="E25" s="17">
        <v>17000</v>
      </c>
    </row>
    <row r="26" spans="1:5" ht="60.75" x14ac:dyDescent="0.25">
      <c r="A26" s="25" t="s">
        <v>116</v>
      </c>
      <c r="B26" s="26" t="s">
        <v>13</v>
      </c>
      <c r="C26" s="23">
        <f>C27</f>
        <v>2962000</v>
      </c>
      <c r="D26" s="23">
        <f t="shared" ref="D26:E26" si="6">D27</f>
        <v>2984000</v>
      </c>
      <c r="E26" s="23">
        <f t="shared" si="6"/>
        <v>3859000</v>
      </c>
    </row>
    <row r="27" spans="1:5" ht="96.75" x14ac:dyDescent="0.25">
      <c r="A27" s="25" t="s">
        <v>117</v>
      </c>
      <c r="B27" s="26" t="s">
        <v>14</v>
      </c>
      <c r="C27" s="23">
        <v>2962000</v>
      </c>
      <c r="D27" s="23">
        <v>2984000</v>
      </c>
      <c r="E27" s="17">
        <v>3859000</v>
      </c>
    </row>
    <row r="28" spans="1:5" ht="60.75" x14ac:dyDescent="0.25">
      <c r="A28" s="25" t="s">
        <v>118</v>
      </c>
      <c r="B28" s="26" t="s">
        <v>15</v>
      </c>
      <c r="C28" s="23">
        <f>C29</f>
        <v>-300000</v>
      </c>
      <c r="D28" s="23">
        <f t="shared" ref="D28:E28" si="7">D29</f>
        <v>-295000</v>
      </c>
      <c r="E28" s="23">
        <f t="shared" si="7"/>
        <v>-368000</v>
      </c>
    </row>
    <row r="29" spans="1:5" ht="87" customHeight="1" x14ac:dyDescent="0.25">
      <c r="A29" s="25" t="s">
        <v>119</v>
      </c>
      <c r="B29" s="26" t="s">
        <v>16</v>
      </c>
      <c r="C29" s="23">
        <v>-300000</v>
      </c>
      <c r="D29" s="23">
        <v>-295000</v>
      </c>
      <c r="E29" s="17">
        <v>-368000</v>
      </c>
    </row>
    <row r="30" spans="1:5" x14ac:dyDescent="0.25">
      <c r="A30" s="25" t="s">
        <v>120</v>
      </c>
      <c r="B30" s="26" t="s">
        <v>17</v>
      </c>
      <c r="C30" s="23">
        <f>C31+C33+C35</f>
        <v>20753000</v>
      </c>
      <c r="D30" s="23">
        <f t="shared" ref="D30:E30" si="8">D31+D33+D35</f>
        <v>21930000</v>
      </c>
      <c r="E30" s="23">
        <f t="shared" si="8"/>
        <v>23353000</v>
      </c>
    </row>
    <row r="31" spans="1:5" ht="24.75" x14ac:dyDescent="0.25">
      <c r="A31" s="25" t="s">
        <v>121</v>
      </c>
      <c r="B31" s="26" t="s">
        <v>18</v>
      </c>
      <c r="C31" s="23">
        <f>C32</f>
        <v>1000</v>
      </c>
      <c r="D31" s="23">
        <f t="shared" ref="D31:E31" si="9">D32</f>
        <v>0</v>
      </c>
      <c r="E31" s="23">
        <f t="shared" si="9"/>
        <v>0</v>
      </c>
    </row>
    <row r="32" spans="1:5" ht="24.75" x14ac:dyDescent="0.25">
      <c r="A32" s="25" t="s">
        <v>122</v>
      </c>
      <c r="B32" s="26" t="s">
        <v>18</v>
      </c>
      <c r="C32" s="23">
        <v>1000</v>
      </c>
      <c r="D32" s="23">
        <v>0</v>
      </c>
      <c r="E32" s="17">
        <v>0</v>
      </c>
    </row>
    <row r="33" spans="1:5" x14ac:dyDescent="0.25">
      <c r="A33" s="25" t="s">
        <v>123</v>
      </c>
      <c r="B33" s="26" t="s">
        <v>19</v>
      </c>
      <c r="C33" s="23">
        <f>C34</f>
        <v>17832000</v>
      </c>
      <c r="D33" s="23">
        <f t="shared" ref="D33:E33" si="10">D34</f>
        <v>18902000</v>
      </c>
      <c r="E33" s="23">
        <f t="shared" si="10"/>
        <v>20226000</v>
      </c>
    </row>
    <row r="34" spans="1:5" x14ac:dyDescent="0.25">
      <c r="A34" s="25" t="s">
        <v>124</v>
      </c>
      <c r="B34" s="26" t="s">
        <v>19</v>
      </c>
      <c r="C34" s="23">
        <v>17832000</v>
      </c>
      <c r="D34" s="23">
        <v>18902000</v>
      </c>
      <c r="E34" s="17">
        <v>20226000</v>
      </c>
    </row>
    <row r="35" spans="1:5" ht="24.75" x14ac:dyDescent="0.25">
      <c r="A35" s="25" t="s">
        <v>125</v>
      </c>
      <c r="B35" s="26" t="s">
        <v>20</v>
      </c>
      <c r="C35" s="23">
        <f>C36</f>
        <v>2920000</v>
      </c>
      <c r="D35" s="23">
        <f t="shared" ref="D35:E35" si="11">D36</f>
        <v>3028000</v>
      </c>
      <c r="E35" s="23">
        <f t="shared" si="11"/>
        <v>3127000</v>
      </c>
    </row>
    <row r="36" spans="1:5" ht="36.75" x14ac:dyDescent="0.25">
      <c r="A36" s="25" t="s">
        <v>126</v>
      </c>
      <c r="B36" s="26" t="s">
        <v>21</v>
      </c>
      <c r="C36" s="23">
        <v>2920000</v>
      </c>
      <c r="D36" s="23">
        <v>3028000</v>
      </c>
      <c r="E36" s="17">
        <v>3127000</v>
      </c>
    </row>
    <row r="37" spans="1:5" x14ac:dyDescent="0.25">
      <c r="A37" s="25" t="s">
        <v>127</v>
      </c>
      <c r="B37" s="26" t="s">
        <v>22</v>
      </c>
      <c r="C37" s="23">
        <f>C38+C40</f>
        <v>2164000</v>
      </c>
      <c r="D37" s="23">
        <f t="shared" ref="D37:E37" si="12">D38+D40</f>
        <v>2227000</v>
      </c>
      <c r="E37" s="23">
        <f t="shared" si="12"/>
        <v>2291000</v>
      </c>
    </row>
    <row r="38" spans="1:5" ht="24.75" x14ac:dyDescent="0.25">
      <c r="A38" s="25" t="s">
        <v>128</v>
      </c>
      <c r="B38" s="26" t="s">
        <v>23</v>
      </c>
      <c r="C38" s="23">
        <f>C39</f>
        <v>2164000</v>
      </c>
      <c r="D38" s="23">
        <f t="shared" ref="D38:E38" si="13">D39</f>
        <v>2227000</v>
      </c>
      <c r="E38" s="23">
        <f t="shared" si="13"/>
        <v>2291000</v>
      </c>
    </row>
    <row r="39" spans="1:5" ht="36.75" x14ac:dyDescent="0.25">
      <c r="A39" s="25" t="s">
        <v>129</v>
      </c>
      <c r="B39" s="26" t="s">
        <v>24</v>
      </c>
      <c r="C39" s="23">
        <v>2164000</v>
      </c>
      <c r="D39" s="23">
        <v>2227000</v>
      </c>
      <c r="E39" s="17">
        <v>2291000</v>
      </c>
    </row>
    <row r="40" spans="1:5" ht="24.75" x14ac:dyDescent="0.25">
      <c r="A40" s="25" t="s">
        <v>130</v>
      </c>
      <c r="B40" s="26" t="s">
        <v>25</v>
      </c>
      <c r="C40" s="23">
        <f>C41</f>
        <v>0</v>
      </c>
      <c r="D40" s="23">
        <f t="shared" ref="D40:E40" si="14">D41</f>
        <v>0</v>
      </c>
      <c r="E40" s="23">
        <f t="shared" si="14"/>
        <v>0</v>
      </c>
    </row>
    <row r="41" spans="1:5" ht="24.75" x14ac:dyDescent="0.25">
      <c r="A41" s="25" t="s">
        <v>131</v>
      </c>
      <c r="B41" s="26" t="s">
        <v>26</v>
      </c>
      <c r="C41" s="23">
        <v>0</v>
      </c>
      <c r="D41" s="23">
        <v>0</v>
      </c>
      <c r="E41" s="17">
        <v>0</v>
      </c>
    </row>
    <row r="42" spans="1:5" ht="36.75" x14ac:dyDescent="0.25">
      <c r="A42" s="25" t="s">
        <v>132</v>
      </c>
      <c r="B42" s="26" t="s">
        <v>27</v>
      </c>
      <c r="C42" s="23">
        <f>C43+C45+C51</f>
        <v>2522300</v>
      </c>
      <c r="D42" s="23">
        <f>D43+D45+D51</f>
        <v>2522300</v>
      </c>
      <c r="E42" s="23">
        <f>E43+E45+E51</f>
        <v>2522300</v>
      </c>
    </row>
    <row r="43" spans="1:5" ht="60.75" x14ac:dyDescent="0.25">
      <c r="A43" s="25" t="s">
        <v>133</v>
      </c>
      <c r="B43" s="26" t="s">
        <v>28</v>
      </c>
      <c r="C43" s="23">
        <f>C44</f>
        <v>1500</v>
      </c>
      <c r="D43" s="23">
        <f t="shared" ref="D43" si="15">D44</f>
        <v>1500</v>
      </c>
      <c r="E43" s="23">
        <f>E44</f>
        <v>1500</v>
      </c>
    </row>
    <row r="44" spans="1:5" ht="48.75" x14ac:dyDescent="0.25">
      <c r="A44" s="25" t="s">
        <v>134</v>
      </c>
      <c r="B44" s="26" t="s">
        <v>29</v>
      </c>
      <c r="C44" s="23">
        <v>1500</v>
      </c>
      <c r="D44" s="23">
        <v>1500</v>
      </c>
      <c r="E44" s="17">
        <v>1500</v>
      </c>
    </row>
    <row r="45" spans="1:5" ht="72.75" x14ac:dyDescent="0.25">
      <c r="A45" s="25" t="s">
        <v>135</v>
      </c>
      <c r="B45" s="26" t="s">
        <v>30</v>
      </c>
      <c r="C45" s="23">
        <f>C46+C49</f>
        <v>2515800</v>
      </c>
      <c r="D45" s="23">
        <f t="shared" ref="D45:E45" si="16">D46+D49</f>
        <v>2515800</v>
      </c>
      <c r="E45" s="23">
        <f t="shared" si="16"/>
        <v>2515800</v>
      </c>
    </row>
    <row r="46" spans="1:5" ht="48.75" x14ac:dyDescent="0.25">
      <c r="A46" s="25" t="s">
        <v>136</v>
      </c>
      <c r="B46" s="26" t="s">
        <v>31</v>
      </c>
      <c r="C46" s="23">
        <f>C47+C48</f>
        <v>2500000</v>
      </c>
      <c r="D46" s="23">
        <f t="shared" ref="D46:E46" si="17">D47+D48</f>
        <v>2500000</v>
      </c>
      <c r="E46" s="23">
        <f t="shared" si="17"/>
        <v>2500000</v>
      </c>
    </row>
    <row r="47" spans="1:5" ht="72.75" x14ac:dyDescent="0.25">
      <c r="A47" s="25" t="s">
        <v>137</v>
      </c>
      <c r="B47" s="26" t="s">
        <v>32</v>
      </c>
      <c r="C47" s="23">
        <v>1250000</v>
      </c>
      <c r="D47" s="23">
        <v>1250000</v>
      </c>
      <c r="E47" s="17">
        <v>1250000</v>
      </c>
    </row>
    <row r="48" spans="1:5" ht="60.75" x14ac:dyDescent="0.25">
      <c r="A48" s="25" t="s">
        <v>138</v>
      </c>
      <c r="B48" s="26" t="s">
        <v>33</v>
      </c>
      <c r="C48" s="23">
        <v>1250000</v>
      </c>
      <c r="D48" s="23">
        <v>1250000</v>
      </c>
      <c r="E48" s="17">
        <v>1250000</v>
      </c>
    </row>
    <row r="49" spans="1:5" ht="72.75" x14ac:dyDescent="0.25">
      <c r="A49" s="25" t="s">
        <v>139</v>
      </c>
      <c r="B49" s="26" t="s">
        <v>34</v>
      </c>
      <c r="C49" s="23">
        <f>C50</f>
        <v>15800</v>
      </c>
      <c r="D49" s="23">
        <f t="shared" ref="D49:E49" si="18">D50</f>
        <v>15800</v>
      </c>
      <c r="E49" s="23">
        <f t="shared" si="18"/>
        <v>15800</v>
      </c>
    </row>
    <row r="50" spans="1:5" ht="60.75" x14ac:dyDescent="0.25">
      <c r="A50" s="25" t="s">
        <v>140</v>
      </c>
      <c r="B50" s="26" t="s">
        <v>35</v>
      </c>
      <c r="C50" s="23">
        <v>15800</v>
      </c>
      <c r="D50" s="23">
        <v>15800</v>
      </c>
      <c r="E50" s="17">
        <v>15800</v>
      </c>
    </row>
    <row r="51" spans="1:5" ht="59.25" customHeight="1" x14ac:dyDescent="0.25">
      <c r="A51" s="25" t="s">
        <v>141</v>
      </c>
      <c r="B51" s="26" t="s">
        <v>36</v>
      </c>
      <c r="C51" s="23">
        <f>C52</f>
        <v>5000</v>
      </c>
      <c r="D51" s="23">
        <f t="shared" ref="D51:E52" si="19">D52</f>
        <v>5000</v>
      </c>
      <c r="E51" s="23">
        <f t="shared" si="19"/>
        <v>5000</v>
      </c>
    </row>
    <row r="52" spans="1:5" ht="64.5" customHeight="1" x14ac:dyDescent="0.25">
      <c r="A52" s="25" t="s">
        <v>142</v>
      </c>
      <c r="B52" s="26" t="s">
        <v>37</v>
      </c>
      <c r="C52" s="23">
        <f>C53</f>
        <v>5000</v>
      </c>
      <c r="D52" s="23">
        <f t="shared" si="19"/>
        <v>5000</v>
      </c>
      <c r="E52" s="23">
        <f t="shared" si="19"/>
        <v>5000</v>
      </c>
    </row>
    <row r="53" spans="1:5" ht="60.75" x14ac:dyDescent="0.25">
      <c r="A53" s="25" t="s">
        <v>143</v>
      </c>
      <c r="B53" s="26" t="s">
        <v>38</v>
      </c>
      <c r="C53" s="23">
        <v>5000</v>
      </c>
      <c r="D53" s="23">
        <v>5000</v>
      </c>
      <c r="E53" s="17">
        <v>5000</v>
      </c>
    </row>
    <row r="54" spans="1:5" ht="24.75" x14ac:dyDescent="0.25">
      <c r="A54" s="25" t="s">
        <v>144</v>
      </c>
      <c r="B54" s="26" t="s">
        <v>39</v>
      </c>
      <c r="C54" s="23">
        <f>C55</f>
        <v>102200</v>
      </c>
      <c r="D54" s="23">
        <f t="shared" ref="D54:E54" si="20">D55</f>
        <v>102200</v>
      </c>
      <c r="E54" s="23">
        <f t="shared" si="20"/>
        <v>102200</v>
      </c>
    </row>
    <row r="55" spans="1:5" x14ac:dyDescent="0.25">
      <c r="A55" s="25" t="s">
        <v>145</v>
      </c>
      <c r="B55" s="26" t="s">
        <v>40</v>
      </c>
      <c r="C55" s="23">
        <f>C56+C58+C57</f>
        <v>102200</v>
      </c>
      <c r="D55" s="23">
        <f t="shared" ref="D55:E55" si="21">D56+D58+D57</f>
        <v>102200</v>
      </c>
      <c r="E55" s="23">
        <f t="shared" si="21"/>
        <v>102200</v>
      </c>
    </row>
    <row r="56" spans="1:5" ht="24.75" x14ac:dyDescent="0.25">
      <c r="A56" s="25" t="s">
        <v>146</v>
      </c>
      <c r="B56" s="26" t="s">
        <v>41</v>
      </c>
      <c r="C56" s="23">
        <v>25246</v>
      </c>
      <c r="D56" s="23">
        <v>25246</v>
      </c>
      <c r="E56" s="23">
        <v>25246</v>
      </c>
    </row>
    <row r="57" spans="1:5" x14ac:dyDescent="0.25">
      <c r="A57" s="25" t="s">
        <v>218</v>
      </c>
      <c r="B57" s="26" t="s">
        <v>219</v>
      </c>
      <c r="C57" s="23">
        <v>5300</v>
      </c>
      <c r="D57" s="23">
        <v>5300</v>
      </c>
      <c r="E57" s="23">
        <v>5300</v>
      </c>
    </row>
    <row r="58" spans="1:5" x14ac:dyDescent="0.25">
      <c r="A58" s="25" t="s">
        <v>211</v>
      </c>
      <c r="B58" s="26" t="s">
        <v>42</v>
      </c>
      <c r="C58" s="23">
        <f>C59</f>
        <v>71654</v>
      </c>
      <c r="D58" s="23">
        <f t="shared" ref="D58:E58" si="22">D59</f>
        <v>71654</v>
      </c>
      <c r="E58" s="23">
        <f t="shared" si="22"/>
        <v>71654</v>
      </c>
    </row>
    <row r="59" spans="1:5" x14ac:dyDescent="0.25">
      <c r="A59" s="25" t="s">
        <v>147</v>
      </c>
      <c r="B59" s="26" t="s">
        <v>43</v>
      </c>
      <c r="C59" s="23">
        <v>71654</v>
      </c>
      <c r="D59" s="23">
        <v>71654</v>
      </c>
      <c r="E59" s="23">
        <v>71654</v>
      </c>
    </row>
    <row r="60" spans="1:5" ht="24.75" x14ac:dyDescent="0.25">
      <c r="A60" s="25" t="s">
        <v>148</v>
      </c>
      <c r="B60" s="26" t="s">
        <v>44</v>
      </c>
      <c r="C60" s="23">
        <f>C61</f>
        <v>41000</v>
      </c>
      <c r="D60" s="23">
        <f t="shared" ref="D60:E62" si="23">D61</f>
        <v>41000</v>
      </c>
      <c r="E60" s="23">
        <f t="shared" si="23"/>
        <v>41000</v>
      </c>
    </row>
    <row r="61" spans="1:5" x14ac:dyDescent="0.25">
      <c r="A61" s="25" t="s">
        <v>149</v>
      </c>
      <c r="B61" s="26" t="s">
        <v>45</v>
      </c>
      <c r="C61" s="23">
        <f>C62</f>
        <v>41000</v>
      </c>
      <c r="D61" s="23">
        <f t="shared" si="23"/>
        <v>41000</v>
      </c>
      <c r="E61" s="23">
        <f t="shared" si="23"/>
        <v>41000</v>
      </c>
    </row>
    <row r="62" spans="1:5" ht="24.75" x14ac:dyDescent="0.25">
      <c r="A62" s="25" t="s">
        <v>150</v>
      </c>
      <c r="B62" s="26" t="s">
        <v>46</v>
      </c>
      <c r="C62" s="23">
        <f>C63</f>
        <v>41000</v>
      </c>
      <c r="D62" s="23">
        <f t="shared" si="23"/>
        <v>41000</v>
      </c>
      <c r="E62" s="23">
        <f t="shared" si="23"/>
        <v>41000</v>
      </c>
    </row>
    <row r="63" spans="1:5" ht="36.75" x14ac:dyDescent="0.25">
      <c r="A63" s="25" t="s">
        <v>151</v>
      </c>
      <c r="B63" s="26" t="s">
        <v>47</v>
      </c>
      <c r="C63" s="23">
        <v>41000</v>
      </c>
      <c r="D63" s="23">
        <v>41000</v>
      </c>
      <c r="E63" s="17">
        <v>41000</v>
      </c>
    </row>
    <row r="64" spans="1:5" ht="24.75" x14ac:dyDescent="0.25">
      <c r="A64" s="25" t="s">
        <v>152</v>
      </c>
      <c r="B64" s="26" t="s">
        <v>48</v>
      </c>
      <c r="C64" s="23">
        <f>C65</f>
        <v>300000</v>
      </c>
      <c r="D64" s="23">
        <f t="shared" ref="D64:E64" si="24">D65</f>
        <v>300000</v>
      </c>
      <c r="E64" s="23">
        <f t="shared" si="24"/>
        <v>300000</v>
      </c>
    </row>
    <row r="65" spans="1:5" ht="24.75" x14ac:dyDescent="0.25">
      <c r="A65" s="25" t="s">
        <v>153</v>
      </c>
      <c r="B65" s="26" t="s">
        <v>49</v>
      </c>
      <c r="C65" s="23">
        <f>C66</f>
        <v>300000</v>
      </c>
      <c r="D65" s="23">
        <f t="shared" ref="D65:E66" si="25">D66</f>
        <v>300000</v>
      </c>
      <c r="E65" s="23">
        <f t="shared" si="25"/>
        <v>300000</v>
      </c>
    </row>
    <row r="66" spans="1:5" ht="22.5" customHeight="1" x14ac:dyDescent="0.25">
      <c r="A66" s="25" t="s">
        <v>154</v>
      </c>
      <c r="B66" s="26" t="s">
        <v>50</v>
      </c>
      <c r="C66" s="23">
        <f>C67</f>
        <v>300000</v>
      </c>
      <c r="D66" s="23">
        <f t="shared" si="25"/>
        <v>300000</v>
      </c>
      <c r="E66" s="23">
        <f t="shared" si="25"/>
        <v>300000</v>
      </c>
    </row>
    <row r="67" spans="1:5" ht="36.75" x14ac:dyDescent="0.25">
      <c r="A67" s="25" t="s">
        <v>155</v>
      </c>
      <c r="B67" s="26" t="s">
        <v>51</v>
      </c>
      <c r="C67" s="23">
        <v>300000</v>
      </c>
      <c r="D67" s="23">
        <v>300000</v>
      </c>
      <c r="E67" s="17">
        <v>300000</v>
      </c>
    </row>
    <row r="68" spans="1:5" x14ac:dyDescent="0.25">
      <c r="A68" s="25" t="s">
        <v>156</v>
      </c>
      <c r="B68" s="26" t="s">
        <v>52</v>
      </c>
      <c r="C68" s="23">
        <f>C69+C90+C88</f>
        <v>457500</v>
      </c>
      <c r="D68" s="23">
        <f>D69+D90+D88</f>
        <v>457500</v>
      </c>
      <c r="E68" s="23">
        <f>E69+E90+E88</f>
        <v>457500</v>
      </c>
    </row>
    <row r="69" spans="1:5" ht="24.75" x14ac:dyDescent="0.25">
      <c r="A69" s="25" t="s">
        <v>157</v>
      </c>
      <c r="B69" s="26" t="s">
        <v>53</v>
      </c>
      <c r="C69" s="23">
        <f>C70+C72+C74+C76+C78+C80+C82+C84+C86</f>
        <v>356798</v>
      </c>
      <c r="D69" s="23">
        <f t="shared" ref="D69:E69" si="26">D70+D72+D74+D76+D78+D80+D82+D84+D86</f>
        <v>356798</v>
      </c>
      <c r="E69" s="23">
        <f t="shared" si="26"/>
        <v>356798</v>
      </c>
    </row>
    <row r="70" spans="1:5" ht="48.75" x14ac:dyDescent="0.25">
      <c r="A70" s="25" t="s">
        <v>158</v>
      </c>
      <c r="B70" s="26" t="s">
        <v>54</v>
      </c>
      <c r="C70" s="23">
        <f>C71</f>
        <v>12425</v>
      </c>
      <c r="D70" s="23">
        <f t="shared" ref="D70:E70" si="27">D71</f>
        <v>12425</v>
      </c>
      <c r="E70" s="23">
        <f t="shared" si="27"/>
        <v>12425</v>
      </c>
    </row>
    <row r="71" spans="1:5" ht="60.75" x14ac:dyDescent="0.25">
      <c r="A71" s="25" t="s">
        <v>159</v>
      </c>
      <c r="B71" s="26" t="s">
        <v>55</v>
      </c>
      <c r="C71" s="23">
        <v>12425</v>
      </c>
      <c r="D71" s="23">
        <v>12425</v>
      </c>
      <c r="E71" s="17">
        <v>12425</v>
      </c>
    </row>
    <row r="72" spans="1:5" ht="60.75" x14ac:dyDescent="0.25">
      <c r="A72" s="25" t="s">
        <v>160</v>
      </c>
      <c r="B72" s="26" t="s">
        <v>56</v>
      </c>
      <c r="C72" s="23">
        <f>C73</f>
        <v>30002</v>
      </c>
      <c r="D72" s="23">
        <f t="shared" ref="D72:E72" si="28">D73</f>
        <v>30002</v>
      </c>
      <c r="E72" s="23">
        <f t="shared" si="28"/>
        <v>30002</v>
      </c>
    </row>
    <row r="73" spans="1:5" ht="69.75" customHeight="1" x14ac:dyDescent="0.25">
      <c r="A73" s="25" t="s">
        <v>161</v>
      </c>
      <c r="B73" s="26" t="s">
        <v>57</v>
      </c>
      <c r="C73" s="23">
        <v>30002</v>
      </c>
      <c r="D73" s="23">
        <v>30002</v>
      </c>
      <c r="E73" s="23">
        <v>30002</v>
      </c>
    </row>
    <row r="74" spans="1:5" ht="48.75" x14ac:dyDescent="0.25">
      <c r="A74" s="25" t="s">
        <v>162</v>
      </c>
      <c r="B74" s="26" t="s">
        <v>58</v>
      </c>
      <c r="C74" s="23">
        <f>C75</f>
        <v>37682</v>
      </c>
      <c r="D74" s="23">
        <f t="shared" ref="D74:E74" si="29">D75</f>
        <v>37682</v>
      </c>
      <c r="E74" s="23">
        <f t="shared" si="29"/>
        <v>37682</v>
      </c>
    </row>
    <row r="75" spans="1:5" ht="60.75" x14ac:dyDescent="0.25">
      <c r="A75" s="25" t="s">
        <v>163</v>
      </c>
      <c r="B75" s="26" t="s">
        <v>59</v>
      </c>
      <c r="C75" s="23">
        <v>37682</v>
      </c>
      <c r="D75" s="23">
        <v>37682</v>
      </c>
      <c r="E75" s="23">
        <v>37682</v>
      </c>
    </row>
    <row r="76" spans="1:5" ht="48.75" x14ac:dyDescent="0.25">
      <c r="A76" s="25" t="s">
        <v>164</v>
      </c>
      <c r="B76" s="26" t="s">
        <v>60</v>
      </c>
      <c r="C76" s="23">
        <f>C77</f>
        <v>63300</v>
      </c>
      <c r="D76" s="23">
        <f t="shared" ref="D76:E76" si="30">D77</f>
        <v>63300</v>
      </c>
      <c r="E76" s="23">
        <f t="shared" si="30"/>
        <v>63300</v>
      </c>
    </row>
    <row r="77" spans="1:5" ht="72.75" x14ac:dyDescent="0.25">
      <c r="A77" s="25" t="s">
        <v>165</v>
      </c>
      <c r="B77" s="26" t="s">
        <v>61</v>
      </c>
      <c r="C77" s="23">
        <v>63300</v>
      </c>
      <c r="D77" s="23">
        <v>63300</v>
      </c>
      <c r="E77" s="23">
        <v>63300</v>
      </c>
    </row>
    <row r="78" spans="1:5" ht="60.75" x14ac:dyDescent="0.25">
      <c r="A78" s="25" t="s">
        <v>166</v>
      </c>
      <c r="B78" s="26" t="s">
        <v>62</v>
      </c>
      <c r="C78" s="23">
        <f>C79</f>
        <v>7100</v>
      </c>
      <c r="D78" s="23">
        <f t="shared" ref="D78:E78" si="31">D79</f>
        <v>7100</v>
      </c>
      <c r="E78" s="23">
        <f t="shared" si="31"/>
        <v>7100</v>
      </c>
    </row>
    <row r="79" spans="1:5" ht="84.75" x14ac:dyDescent="0.25">
      <c r="A79" s="25" t="s">
        <v>167</v>
      </c>
      <c r="B79" s="26" t="s">
        <v>63</v>
      </c>
      <c r="C79" s="23">
        <v>7100</v>
      </c>
      <c r="D79" s="23">
        <v>7100</v>
      </c>
      <c r="E79" s="17">
        <v>7100</v>
      </c>
    </row>
    <row r="80" spans="1:5" ht="60.75" x14ac:dyDescent="0.25">
      <c r="A80" s="25" t="s">
        <v>168</v>
      </c>
      <c r="B80" s="26" t="s">
        <v>64</v>
      </c>
      <c r="C80" s="23">
        <f>C81</f>
        <v>7283</v>
      </c>
      <c r="D80" s="23">
        <f t="shared" ref="D80:E80" si="32">D81</f>
        <v>7283</v>
      </c>
      <c r="E80" s="23">
        <f t="shared" si="32"/>
        <v>7283</v>
      </c>
    </row>
    <row r="81" spans="1:5" ht="96.75" x14ac:dyDescent="0.25">
      <c r="A81" s="25" t="s">
        <v>169</v>
      </c>
      <c r="B81" s="26" t="s">
        <v>65</v>
      </c>
      <c r="C81" s="23">
        <v>7283</v>
      </c>
      <c r="D81" s="23">
        <v>7283</v>
      </c>
      <c r="E81" s="17">
        <v>7283</v>
      </c>
    </row>
    <row r="82" spans="1:5" ht="48.75" x14ac:dyDescent="0.25">
      <c r="A82" s="25" t="s">
        <v>170</v>
      </c>
      <c r="B82" s="26" t="s">
        <v>66</v>
      </c>
      <c r="C82" s="23">
        <f>C83</f>
        <v>6811</v>
      </c>
      <c r="D82" s="23">
        <f t="shared" ref="D82:E82" si="33">D83</f>
        <v>6811</v>
      </c>
      <c r="E82" s="23">
        <f t="shared" si="33"/>
        <v>6811</v>
      </c>
    </row>
    <row r="83" spans="1:5" ht="60.75" customHeight="1" x14ac:dyDescent="0.25">
      <c r="A83" s="25" t="s">
        <v>171</v>
      </c>
      <c r="B83" s="26" t="s">
        <v>67</v>
      </c>
      <c r="C83" s="23">
        <v>6811</v>
      </c>
      <c r="D83" s="23">
        <v>6811</v>
      </c>
      <c r="E83" s="17">
        <v>6811</v>
      </c>
    </row>
    <row r="84" spans="1:5" ht="48.75" x14ac:dyDescent="0.25">
      <c r="A84" s="25" t="s">
        <v>172</v>
      </c>
      <c r="B84" s="26" t="s">
        <v>68</v>
      </c>
      <c r="C84" s="23">
        <f>C85</f>
        <v>46069</v>
      </c>
      <c r="D84" s="23">
        <f t="shared" ref="D84:E84" si="34">D85</f>
        <v>46069</v>
      </c>
      <c r="E84" s="23">
        <f t="shared" si="34"/>
        <v>46069</v>
      </c>
    </row>
    <row r="85" spans="1:5" ht="60.75" x14ac:dyDescent="0.25">
      <c r="A85" s="25" t="s">
        <v>173</v>
      </c>
      <c r="B85" s="26" t="s">
        <v>69</v>
      </c>
      <c r="C85" s="23">
        <v>46069</v>
      </c>
      <c r="D85" s="23">
        <v>46069</v>
      </c>
      <c r="E85" s="23">
        <v>46069</v>
      </c>
    </row>
    <row r="86" spans="1:5" ht="60.75" x14ac:dyDescent="0.25">
      <c r="A86" s="25" t="s">
        <v>174</v>
      </c>
      <c r="B86" s="26" t="s">
        <v>70</v>
      </c>
      <c r="C86" s="23">
        <f>C87</f>
        <v>146126</v>
      </c>
      <c r="D86" s="23">
        <f t="shared" ref="D86:E86" si="35">D87</f>
        <v>146126</v>
      </c>
      <c r="E86" s="23">
        <f t="shared" si="35"/>
        <v>146126</v>
      </c>
    </row>
    <row r="87" spans="1:5" ht="72.75" x14ac:dyDescent="0.25">
      <c r="A87" s="25" t="s">
        <v>175</v>
      </c>
      <c r="B87" s="26" t="s">
        <v>71</v>
      </c>
      <c r="C87" s="23">
        <v>146126</v>
      </c>
      <c r="D87" s="23">
        <v>146126</v>
      </c>
      <c r="E87" s="23">
        <v>146126</v>
      </c>
    </row>
    <row r="88" spans="1:5" ht="83.25" customHeight="1" x14ac:dyDescent="0.25">
      <c r="A88" s="25" t="s">
        <v>176</v>
      </c>
      <c r="B88" s="26" t="s">
        <v>72</v>
      </c>
      <c r="C88" s="23">
        <f>C89</f>
        <v>90035</v>
      </c>
      <c r="D88" s="23">
        <f t="shared" ref="D88:E88" si="36">D89</f>
        <v>90035</v>
      </c>
      <c r="E88" s="23">
        <f t="shared" si="36"/>
        <v>90035</v>
      </c>
    </row>
    <row r="89" spans="1:5" ht="110.25" customHeight="1" x14ac:dyDescent="0.25">
      <c r="A89" s="25" t="s">
        <v>177</v>
      </c>
      <c r="B89" s="26" t="s">
        <v>73</v>
      </c>
      <c r="C89" s="23">
        <v>90035</v>
      </c>
      <c r="D89" s="23">
        <v>90035</v>
      </c>
      <c r="E89" s="23">
        <v>90035</v>
      </c>
    </row>
    <row r="90" spans="1:5" ht="24.75" customHeight="1" x14ac:dyDescent="0.25">
      <c r="A90" s="25" t="s">
        <v>178</v>
      </c>
      <c r="B90" s="26" t="s">
        <v>74</v>
      </c>
      <c r="C90" s="23">
        <f>C91</f>
        <v>10667</v>
      </c>
      <c r="D90" s="23">
        <f t="shared" ref="D90:E90" si="37">D91</f>
        <v>10667</v>
      </c>
      <c r="E90" s="23">
        <f t="shared" si="37"/>
        <v>10667</v>
      </c>
    </row>
    <row r="91" spans="1:5" ht="48.75" x14ac:dyDescent="0.25">
      <c r="A91" s="25" t="s">
        <v>179</v>
      </c>
      <c r="B91" s="26" t="s">
        <v>75</v>
      </c>
      <c r="C91" s="23">
        <v>10667</v>
      </c>
      <c r="D91" s="23">
        <v>10667</v>
      </c>
      <c r="E91" s="17">
        <v>10667</v>
      </c>
    </row>
    <row r="92" spans="1:5" x14ac:dyDescent="0.25">
      <c r="A92" s="25" t="s">
        <v>180</v>
      </c>
      <c r="B92" s="26" t="s">
        <v>76</v>
      </c>
      <c r="C92" s="23">
        <f>C93</f>
        <v>459908342.75</v>
      </c>
      <c r="D92" s="23">
        <f t="shared" ref="D92:E92" si="38">D93</f>
        <v>330643112.72000003</v>
      </c>
      <c r="E92" s="23">
        <f t="shared" si="38"/>
        <v>332092483.62</v>
      </c>
    </row>
    <row r="93" spans="1:5" ht="36.75" x14ac:dyDescent="0.25">
      <c r="A93" s="25" t="s">
        <v>181</v>
      </c>
      <c r="B93" s="26" t="s">
        <v>77</v>
      </c>
      <c r="C93" s="23">
        <f>C94+C99+C116+C125</f>
        <v>459908342.75</v>
      </c>
      <c r="D93" s="23">
        <f>D94+D99+D116+D125</f>
        <v>330643112.72000003</v>
      </c>
      <c r="E93" s="23">
        <f>E94+E99+E116+E125</f>
        <v>332092483.62</v>
      </c>
    </row>
    <row r="94" spans="1:5" ht="23.25" customHeight="1" x14ac:dyDescent="0.25">
      <c r="A94" s="25" t="s">
        <v>182</v>
      </c>
      <c r="B94" s="26" t="s">
        <v>78</v>
      </c>
      <c r="C94" s="23">
        <f>C95+C97</f>
        <v>59811100</v>
      </c>
      <c r="D94" s="23">
        <f t="shared" ref="D94:E94" si="39">D95+D97</f>
        <v>36569000</v>
      </c>
      <c r="E94" s="23">
        <f t="shared" si="39"/>
        <v>33127000</v>
      </c>
    </row>
    <row r="95" spans="1:5" x14ac:dyDescent="0.25">
      <c r="A95" s="25" t="s">
        <v>183</v>
      </c>
      <c r="B95" s="26" t="s">
        <v>79</v>
      </c>
      <c r="C95" s="23">
        <f>C96</f>
        <v>46066000</v>
      </c>
      <c r="D95" s="23">
        <f t="shared" ref="D95:E95" si="40">D96</f>
        <v>23090000</v>
      </c>
      <c r="E95" s="23">
        <f t="shared" si="40"/>
        <v>19648000</v>
      </c>
    </row>
    <row r="96" spans="1:5" ht="36.75" x14ac:dyDescent="0.25">
      <c r="A96" s="25" t="s">
        <v>184</v>
      </c>
      <c r="B96" s="26" t="s">
        <v>80</v>
      </c>
      <c r="C96" s="23">
        <v>46066000</v>
      </c>
      <c r="D96" s="23">
        <v>23090000</v>
      </c>
      <c r="E96" s="17">
        <v>19648000</v>
      </c>
    </row>
    <row r="97" spans="1:5" ht="24.75" x14ac:dyDescent="0.25">
      <c r="A97" s="25" t="s">
        <v>185</v>
      </c>
      <c r="B97" s="26" t="s">
        <v>81</v>
      </c>
      <c r="C97" s="23">
        <f>C98</f>
        <v>13745100</v>
      </c>
      <c r="D97" s="23">
        <f t="shared" ref="D97:E97" si="41">D98</f>
        <v>13479000</v>
      </c>
      <c r="E97" s="23">
        <f t="shared" si="41"/>
        <v>13479000</v>
      </c>
    </row>
    <row r="98" spans="1:5" ht="24.75" x14ac:dyDescent="0.25">
      <c r="A98" s="25" t="s">
        <v>186</v>
      </c>
      <c r="B98" s="26" t="s">
        <v>82</v>
      </c>
      <c r="C98" s="23">
        <v>13745100</v>
      </c>
      <c r="D98" s="23">
        <v>13479000</v>
      </c>
      <c r="E98" s="17">
        <v>13479000</v>
      </c>
    </row>
    <row r="99" spans="1:5" ht="24.75" x14ac:dyDescent="0.25">
      <c r="A99" s="25" t="s">
        <v>187</v>
      </c>
      <c r="B99" s="26" t="s">
        <v>83</v>
      </c>
      <c r="C99" s="23">
        <f>C102+C104+C114+C106+C108+C112+C100+C110</f>
        <v>123191801.41</v>
      </c>
      <c r="D99" s="23">
        <f>D102+D104+D114+D106+D108+D112+D100+D110</f>
        <v>16632862.93</v>
      </c>
      <c r="E99" s="23">
        <f>E102+E104+E114+E106+E108+E112+E100+E110</f>
        <v>21485262.379999999</v>
      </c>
    </row>
    <row r="100" spans="1:5" ht="24.75" x14ac:dyDescent="0.25">
      <c r="A100" s="33" t="s">
        <v>256</v>
      </c>
      <c r="B100" s="35" t="s">
        <v>257</v>
      </c>
      <c r="C100" s="34">
        <f>C101</f>
        <v>107807001.88</v>
      </c>
      <c r="D100" s="34">
        <v>0</v>
      </c>
      <c r="E100" s="34">
        <f>E101</f>
        <v>0</v>
      </c>
    </row>
    <row r="101" spans="1:5" ht="36.75" x14ac:dyDescent="0.25">
      <c r="A101" s="33" t="s">
        <v>258</v>
      </c>
      <c r="B101" s="35" t="s">
        <v>259</v>
      </c>
      <c r="C101" s="34">
        <v>107807001.88</v>
      </c>
      <c r="D101" s="34">
        <v>0</v>
      </c>
      <c r="E101" s="34">
        <v>0</v>
      </c>
    </row>
    <row r="102" spans="1:5" ht="24.75" x14ac:dyDescent="0.25">
      <c r="A102" s="25" t="s">
        <v>188</v>
      </c>
      <c r="B102" s="26" t="s">
        <v>84</v>
      </c>
      <c r="C102" s="23">
        <f>C103</f>
        <v>0</v>
      </c>
      <c r="D102" s="23">
        <f>D103</f>
        <v>0</v>
      </c>
      <c r="E102" s="23">
        <f>E103</f>
        <v>7920000</v>
      </c>
    </row>
    <row r="103" spans="1:5" ht="36.75" x14ac:dyDescent="0.25">
      <c r="A103" s="25" t="s">
        <v>189</v>
      </c>
      <c r="B103" s="26" t="s">
        <v>85</v>
      </c>
      <c r="C103" s="23">
        <v>0</v>
      </c>
      <c r="D103" s="23">
        <v>0</v>
      </c>
      <c r="E103" s="17">
        <v>7920000</v>
      </c>
    </row>
    <row r="104" spans="1:5" ht="48.75" x14ac:dyDescent="0.25">
      <c r="A104" s="25" t="s">
        <v>190</v>
      </c>
      <c r="B104" s="26" t="s">
        <v>86</v>
      </c>
      <c r="C104" s="23">
        <f>C105</f>
        <v>8096984.5300000003</v>
      </c>
      <c r="D104" s="23">
        <f t="shared" ref="D104:E104" si="42">D105</f>
        <v>7207389.9299999997</v>
      </c>
      <c r="E104" s="23">
        <f t="shared" si="42"/>
        <v>6888859.3799999999</v>
      </c>
    </row>
    <row r="105" spans="1:5" ht="48.75" x14ac:dyDescent="0.25">
      <c r="A105" s="25" t="s">
        <v>191</v>
      </c>
      <c r="B105" s="26" t="s">
        <v>87</v>
      </c>
      <c r="C105" s="23">
        <v>8096984.5300000003</v>
      </c>
      <c r="D105" s="23">
        <v>7207389.9299999997</v>
      </c>
      <c r="E105" s="17">
        <v>6888859.3799999999</v>
      </c>
    </row>
    <row r="106" spans="1:5" ht="48" x14ac:dyDescent="0.25">
      <c r="A106" s="25" t="s">
        <v>225</v>
      </c>
      <c r="B106" s="24" t="s">
        <v>237</v>
      </c>
      <c r="C106" s="23">
        <f>C107</f>
        <v>0</v>
      </c>
      <c r="D106" s="23">
        <f t="shared" ref="D106:E106" si="43">D107</f>
        <v>2889337</v>
      </c>
      <c r="E106" s="23">
        <f t="shared" si="43"/>
        <v>0</v>
      </c>
    </row>
    <row r="107" spans="1:5" ht="48" x14ac:dyDescent="0.25">
      <c r="A107" s="25" t="s">
        <v>226</v>
      </c>
      <c r="B107" s="24" t="s">
        <v>238</v>
      </c>
      <c r="C107" s="23">
        <v>0</v>
      </c>
      <c r="D107" s="23">
        <v>2889337</v>
      </c>
      <c r="E107" s="17">
        <v>0</v>
      </c>
    </row>
    <row r="108" spans="1:5" ht="24" x14ac:dyDescent="0.25">
      <c r="A108" s="25" t="s">
        <v>227</v>
      </c>
      <c r="B108" s="28" t="s">
        <v>240</v>
      </c>
      <c r="C108" s="23">
        <f>C109</f>
        <v>1035990</v>
      </c>
      <c r="D108" s="23">
        <f t="shared" ref="D108:E108" si="44">D109</f>
        <v>1035990</v>
      </c>
      <c r="E108" s="23">
        <f t="shared" si="44"/>
        <v>1035990</v>
      </c>
    </row>
    <row r="109" spans="1:5" ht="24" x14ac:dyDescent="0.25">
      <c r="A109" s="25" t="s">
        <v>228</v>
      </c>
      <c r="B109" s="28" t="s">
        <v>239</v>
      </c>
      <c r="C109" s="23">
        <v>1035990</v>
      </c>
      <c r="D109" s="23">
        <v>1035990</v>
      </c>
      <c r="E109" s="17">
        <v>1035990</v>
      </c>
    </row>
    <row r="110" spans="1:5" x14ac:dyDescent="0.25">
      <c r="A110" s="33" t="s">
        <v>252</v>
      </c>
      <c r="B110" s="26" t="s">
        <v>253</v>
      </c>
      <c r="C110" s="34">
        <f>C111</f>
        <v>98504</v>
      </c>
      <c r="D110" s="34">
        <f>D111</f>
        <v>97572</v>
      </c>
      <c r="E110" s="34">
        <f>E111</f>
        <v>100109</v>
      </c>
    </row>
    <row r="111" spans="1:5" ht="24.75" x14ac:dyDescent="0.25">
      <c r="A111" s="33" t="s">
        <v>254</v>
      </c>
      <c r="B111" s="26" t="s">
        <v>255</v>
      </c>
      <c r="C111" s="34">
        <v>98504</v>
      </c>
      <c r="D111" s="34">
        <v>97572</v>
      </c>
      <c r="E111" s="34">
        <v>100109</v>
      </c>
    </row>
    <row r="112" spans="1:5" ht="24" x14ac:dyDescent="0.25">
      <c r="A112" s="25" t="s">
        <v>235</v>
      </c>
      <c r="B112" s="28" t="s">
        <v>242</v>
      </c>
      <c r="C112" s="23">
        <f>C113</f>
        <v>1373233</v>
      </c>
      <c r="D112" s="23">
        <f t="shared" ref="D112:E112" si="45">D113</f>
        <v>0</v>
      </c>
      <c r="E112" s="23">
        <f t="shared" si="45"/>
        <v>0</v>
      </c>
    </row>
    <row r="113" spans="1:5" ht="24" x14ac:dyDescent="0.25">
      <c r="A113" s="25" t="s">
        <v>236</v>
      </c>
      <c r="B113" s="28" t="s">
        <v>241</v>
      </c>
      <c r="C113" s="23">
        <v>1373233</v>
      </c>
      <c r="D113" s="23">
        <v>0</v>
      </c>
      <c r="E113" s="17">
        <v>0</v>
      </c>
    </row>
    <row r="114" spans="1:5" ht="25.5" customHeight="1" x14ac:dyDescent="0.25">
      <c r="A114" s="25" t="s">
        <v>192</v>
      </c>
      <c r="B114" s="26" t="s">
        <v>88</v>
      </c>
      <c r="C114" s="23">
        <f>C115</f>
        <v>4780088</v>
      </c>
      <c r="D114" s="23">
        <f t="shared" ref="D114:E114" si="46">D115</f>
        <v>5402574</v>
      </c>
      <c r="E114" s="23">
        <f t="shared" si="46"/>
        <v>5540304</v>
      </c>
    </row>
    <row r="115" spans="1:5" x14ac:dyDescent="0.25">
      <c r="A115" s="25" t="s">
        <v>193</v>
      </c>
      <c r="B115" s="26" t="s">
        <v>89</v>
      </c>
      <c r="C115" s="23">
        <v>4780088</v>
      </c>
      <c r="D115" s="23">
        <v>5402574</v>
      </c>
      <c r="E115" s="17">
        <v>5540304</v>
      </c>
    </row>
    <row r="116" spans="1:5" ht="24.75" x14ac:dyDescent="0.25">
      <c r="A116" s="25" t="s">
        <v>194</v>
      </c>
      <c r="B116" s="26" t="s">
        <v>90</v>
      </c>
      <c r="C116" s="23">
        <f>C117+C119+C123+C121</f>
        <v>230136553.37</v>
      </c>
      <c r="D116" s="23">
        <f t="shared" ref="D116:E116" si="47">D117+D119+D123+D121</f>
        <v>230285323.81999999</v>
      </c>
      <c r="E116" s="23">
        <f t="shared" si="47"/>
        <v>230293074.27000001</v>
      </c>
    </row>
    <row r="117" spans="1:5" ht="24.75" x14ac:dyDescent="0.25">
      <c r="A117" s="25" t="s">
        <v>195</v>
      </c>
      <c r="B117" s="26" t="s">
        <v>91</v>
      </c>
      <c r="C117" s="23">
        <f>C118</f>
        <v>220864698.75</v>
      </c>
      <c r="D117" s="23">
        <f t="shared" ref="D117:E117" si="48">D118</f>
        <v>220940427.19999999</v>
      </c>
      <c r="E117" s="23">
        <f t="shared" si="48"/>
        <v>221021655.65000001</v>
      </c>
    </row>
    <row r="118" spans="1:5" ht="24.75" x14ac:dyDescent="0.25">
      <c r="A118" s="25" t="s">
        <v>196</v>
      </c>
      <c r="B118" s="26" t="s">
        <v>92</v>
      </c>
      <c r="C118" s="23">
        <v>220864698.75</v>
      </c>
      <c r="D118" s="23">
        <v>220940427.19999999</v>
      </c>
      <c r="E118" s="17">
        <v>221021655.65000001</v>
      </c>
    </row>
    <row r="119" spans="1:5" ht="60.75" x14ac:dyDescent="0.25">
      <c r="A119" s="25" t="s">
        <v>197</v>
      </c>
      <c r="B119" s="26" t="s">
        <v>93</v>
      </c>
      <c r="C119" s="23">
        <f>C120</f>
        <v>991052</v>
      </c>
      <c r="D119" s="23">
        <f t="shared" ref="D119:E119" si="49">D120</f>
        <v>991052</v>
      </c>
      <c r="E119" s="23">
        <f t="shared" si="49"/>
        <v>991052</v>
      </c>
    </row>
    <row r="120" spans="1:5" ht="60.75" x14ac:dyDescent="0.25">
      <c r="A120" s="25" t="s">
        <v>198</v>
      </c>
      <c r="B120" s="26" t="s">
        <v>94</v>
      </c>
      <c r="C120" s="23">
        <v>991052</v>
      </c>
      <c r="D120" s="23">
        <v>991052</v>
      </c>
      <c r="E120" s="17">
        <v>991052</v>
      </c>
    </row>
    <row r="121" spans="1:5" ht="64.5" x14ac:dyDescent="0.25">
      <c r="A121" s="31" t="s">
        <v>248</v>
      </c>
      <c r="B121" s="32" t="s">
        <v>249</v>
      </c>
      <c r="C121" s="23">
        <f>C122</f>
        <v>8270959.6200000001</v>
      </c>
      <c r="D121" s="23">
        <f t="shared" ref="D121:E121" si="50">D122</f>
        <v>8270959.6200000001</v>
      </c>
      <c r="E121" s="23">
        <f t="shared" si="50"/>
        <v>8270959.6200000001</v>
      </c>
    </row>
    <row r="122" spans="1:5" ht="64.5" x14ac:dyDescent="0.25">
      <c r="A122" s="31" t="s">
        <v>250</v>
      </c>
      <c r="B122" s="32" t="s">
        <v>251</v>
      </c>
      <c r="C122" s="23">
        <v>8270959.6200000001</v>
      </c>
      <c r="D122" s="23">
        <v>8270959.6200000001</v>
      </c>
      <c r="E122" s="23">
        <v>8270959.6200000001</v>
      </c>
    </row>
    <row r="123" spans="1:5" ht="48.75" x14ac:dyDescent="0.25">
      <c r="A123" s="25" t="s">
        <v>203</v>
      </c>
      <c r="B123" s="26" t="s">
        <v>95</v>
      </c>
      <c r="C123" s="23">
        <f>C124</f>
        <v>9843</v>
      </c>
      <c r="D123" s="23">
        <f t="shared" ref="D123:E123" si="51">D124</f>
        <v>82885</v>
      </c>
      <c r="E123" s="23">
        <f t="shared" si="51"/>
        <v>9407</v>
      </c>
    </row>
    <row r="124" spans="1:5" ht="48.75" x14ac:dyDescent="0.25">
      <c r="A124" s="25" t="s">
        <v>199</v>
      </c>
      <c r="B124" s="26" t="s">
        <v>96</v>
      </c>
      <c r="C124" s="23">
        <v>9843</v>
      </c>
      <c r="D124" s="23">
        <v>82885</v>
      </c>
      <c r="E124" s="17">
        <v>9407</v>
      </c>
    </row>
    <row r="125" spans="1:5" x14ac:dyDescent="0.25">
      <c r="A125" s="25" t="s">
        <v>200</v>
      </c>
      <c r="B125" s="26" t="s">
        <v>97</v>
      </c>
      <c r="C125" s="23">
        <f>C126+C134+C128+C130+C132</f>
        <v>46768887.969999999</v>
      </c>
      <c r="D125" s="23">
        <f t="shared" ref="D125:E125" si="52">D126+D134+D128+D130+D132</f>
        <v>47155925.969999999</v>
      </c>
      <c r="E125" s="23">
        <f t="shared" si="52"/>
        <v>47187146.969999999</v>
      </c>
    </row>
    <row r="126" spans="1:5" ht="48.75" x14ac:dyDescent="0.25">
      <c r="A126" s="25" t="s">
        <v>201</v>
      </c>
      <c r="B126" s="26" t="s">
        <v>98</v>
      </c>
      <c r="C126" s="23">
        <f>C127</f>
        <v>25767000</v>
      </c>
      <c r="D126" s="23">
        <f t="shared" ref="D126:E126" si="53">D127</f>
        <v>25767000</v>
      </c>
      <c r="E126" s="23">
        <f t="shared" si="53"/>
        <v>25767000</v>
      </c>
    </row>
    <row r="127" spans="1:5" ht="54" customHeight="1" x14ac:dyDescent="0.25">
      <c r="A127" s="25" t="s">
        <v>202</v>
      </c>
      <c r="B127" s="26" t="s">
        <v>99</v>
      </c>
      <c r="C127" s="23">
        <v>25767000</v>
      </c>
      <c r="D127" s="23">
        <v>25767000</v>
      </c>
      <c r="E127" s="23">
        <v>25767000</v>
      </c>
    </row>
    <row r="128" spans="1:5" ht="54" customHeight="1" x14ac:dyDescent="0.25">
      <c r="A128" s="25" t="s">
        <v>233</v>
      </c>
      <c r="B128" s="24" t="s">
        <v>243</v>
      </c>
      <c r="C128" s="23">
        <f>C129</f>
        <v>703080</v>
      </c>
      <c r="D128" s="23">
        <f t="shared" ref="D128:E128" si="54">D129</f>
        <v>703080</v>
      </c>
      <c r="E128" s="23">
        <f t="shared" si="54"/>
        <v>703080</v>
      </c>
    </row>
    <row r="129" spans="1:5" ht="54" customHeight="1" x14ac:dyDescent="0.25">
      <c r="A129" s="25" t="s">
        <v>234</v>
      </c>
      <c r="B129" s="28" t="s">
        <v>243</v>
      </c>
      <c r="C129" s="23">
        <v>703080</v>
      </c>
      <c r="D129" s="23">
        <v>703080</v>
      </c>
      <c r="E129" s="23">
        <v>703080</v>
      </c>
    </row>
    <row r="130" spans="1:5" ht="54" customHeight="1" x14ac:dyDescent="0.25">
      <c r="A130" s="25" t="s">
        <v>231</v>
      </c>
      <c r="B130" s="24" t="s">
        <v>244</v>
      </c>
      <c r="C130" s="23">
        <f>C131</f>
        <v>1047057.97</v>
      </c>
      <c r="D130" s="23">
        <f t="shared" ref="D130:E130" si="55">D131</f>
        <v>1047057.97</v>
      </c>
      <c r="E130" s="23">
        <f t="shared" si="55"/>
        <v>1047057.97</v>
      </c>
    </row>
    <row r="131" spans="1:5" ht="54" customHeight="1" x14ac:dyDescent="0.25">
      <c r="A131" s="25" t="s">
        <v>232</v>
      </c>
      <c r="B131" s="24" t="s">
        <v>245</v>
      </c>
      <c r="C131" s="23">
        <v>1047057.97</v>
      </c>
      <c r="D131" s="23">
        <v>1047057.97</v>
      </c>
      <c r="E131" s="23">
        <v>1047057.97</v>
      </c>
    </row>
    <row r="132" spans="1:5" ht="54" customHeight="1" x14ac:dyDescent="0.25">
      <c r="A132" s="25" t="s">
        <v>229</v>
      </c>
      <c r="B132" s="24" t="s">
        <v>246</v>
      </c>
      <c r="C132" s="23">
        <f>C133</f>
        <v>18436320</v>
      </c>
      <c r="D132" s="23">
        <f t="shared" ref="D132:E132" si="56">D133</f>
        <v>18748800</v>
      </c>
      <c r="E132" s="23">
        <f t="shared" si="56"/>
        <v>18748800</v>
      </c>
    </row>
    <row r="133" spans="1:5" ht="54" customHeight="1" x14ac:dyDescent="0.25">
      <c r="A133" s="25" t="s">
        <v>230</v>
      </c>
      <c r="B133" s="24" t="s">
        <v>247</v>
      </c>
      <c r="C133" s="23">
        <v>18436320</v>
      </c>
      <c r="D133" s="23">
        <v>18748800</v>
      </c>
      <c r="E133" s="23">
        <v>18748800</v>
      </c>
    </row>
    <row r="134" spans="1:5" ht="38.25" customHeight="1" x14ac:dyDescent="0.25">
      <c r="A134" s="25" t="s">
        <v>220</v>
      </c>
      <c r="B134" s="26" t="s">
        <v>222</v>
      </c>
      <c r="C134" s="23">
        <f>C135</f>
        <v>815430</v>
      </c>
      <c r="D134" s="23">
        <f t="shared" ref="D134:E134" si="57">D135</f>
        <v>889988</v>
      </c>
      <c r="E134" s="23">
        <f t="shared" si="57"/>
        <v>921209</v>
      </c>
    </row>
    <row r="135" spans="1:5" ht="45.75" customHeight="1" x14ac:dyDescent="0.25">
      <c r="A135" s="25" t="s">
        <v>221</v>
      </c>
      <c r="B135" s="26" t="s">
        <v>223</v>
      </c>
      <c r="C135" s="23">
        <v>815430</v>
      </c>
      <c r="D135" s="23">
        <v>889988</v>
      </c>
      <c r="E135" s="17">
        <v>921209</v>
      </c>
    </row>
    <row r="136" spans="1:5" ht="12.95" customHeight="1" x14ac:dyDescent="0.25">
      <c r="A136" s="20"/>
      <c r="B136" s="13" t="s">
        <v>208</v>
      </c>
      <c r="C136" s="14">
        <f>C92+C10</f>
        <v>645313342.75</v>
      </c>
      <c r="D136" s="14">
        <f>D92+D10</f>
        <v>528927112.72000003</v>
      </c>
      <c r="E136" s="14">
        <f>E92+E10</f>
        <v>545664483.62</v>
      </c>
    </row>
    <row r="137" spans="1:5" ht="12.95" customHeight="1" x14ac:dyDescent="0.25">
      <c r="A137" s="21"/>
      <c r="B137" s="5"/>
      <c r="C137" s="7"/>
      <c r="D137" s="7"/>
      <c r="E137" s="4"/>
    </row>
  </sheetData>
  <autoFilter ref="A1:A137" xr:uid="{00000000-0009-0000-0000-000000000000}"/>
  <mergeCells count="3">
    <mergeCell ref="C1:E1"/>
    <mergeCell ref="C2:E4"/>
    <mergeCell ref="A6:E6"/>
  </mergeCells>
  <hyperlinks>
    <hyperlink ref="B15" r:id="rId1" display="https://login.consultant.ru/link/?req=doc&amp;base=LAW&amp;n=466853&amp;dst=101491&amp;field=134&amp;date=10.10.2024" xr:uid="{A1257C55-D462-4044-AE07-C956078DBCD1}"/>
  </hyperlinks>
  <pageMargins left="0.78749999999999998" right="0.39374999999999999" top="0.59027779999999996" bottom="0.39374999999999999" header="0" footer="0"/>
  <pageSetup paperSize="9" scale="76" fitToHeight="0" orientation="portrait" r:id="rId2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1BB50E5-6C19-4B32-B8F4-1178D36078E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2024</cp:lastModifiedBy>
  <cp:lastPrinted>2024-11-13T08:29:19Z</cp:lastPrinted>
  <dcterms:created xsi:type="dcterms:W3CDTF">2022-10-05T12:03:02Z</dcterms:created>
  <dcterms:modified xsi:type="dcterms:W3CDTF">2025-02-18T11:45:40Z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0503317G_20220101_5.xlsx</vt:lpwstr>
  </property>
  <property fmtid="{D5CDD505-2E9C-101B-9397-08002B2CF9AE}" pid="3" name="Название отчета">
    <vt:lpwstr>0503317G_20220101_5.xlsx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20.2.0.48890219</vt:lpwstr>
  </property>
  <property fmtid="{D5CDD505-2E9C-101B-9397-08002B2CF9AE}" pid="6" name="Тип сервера">
    <vt:lpwstr>MSSQL</vt:lpwstr>
  </property>
  <property fmtid="{D5CDD505-2E9C-101B-9397-08002B2CF9AE}" pid="7" name="Сервер">
    <vt:lpwstr>sqlsvodcluster</vt:lpwstr>
  </property>
  <property fmtid="{D5CDD505-2E9C-101B-9397-08002B2CF9AE}" pid="8" name="База">
    <vt:lpwstr>svod_smart</vt:lpwstr>
  </property>
  <property fmtid="{D5CDD505-2E9C-101B-9397-08002B2CF9AE}" pid="9" name="Пользователь">
    <vt:lpwstr>us_27006_1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не используется</vt:lpwstr>
  </property>
</Properties>
</file>