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8_{7450F9CB-FE8F-4E5B-94EB-0436029276D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F10" i="1"/>
  <c r="F42" i="1" s="1"/>
  <c r="D10" i="1" l="1"/>
  <c r="J34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G23" i="1" l="1"/>
  <c r="I42" i="1" l="1"/>
  <c r="G17" i="1"/>
  <c r="J41" i="1" l="1"/>
  <c r="J40" i="1"/>
  <c r="J39" i="1"/>
  <c r="G39" i="1"/>
  <c r="J38" i="1"/>
  <c r="J37" i="1"/>
  <c r="J36" i="1"/>
  <c r="G36" i="1"/>
  <c r="J35" i="1"/>
  <c r="G35" i="1"/>
  <c r="J33" i="1"/>
  <c r="G33" i="1"/>
  <c r="J32" i="1"/>
  <c r="G32" i="1"/>
  <c r="J31" i="1"/>
  <c r="G31" i="1"/>
  <c r="J30" i="1"/>
  <c r="J29" i="1"/>
  <c r="J28" i="1"/>
  <c r="G28" i="1"/>
  <c r="J27" i="1"/>
  <c r="G27" i="1"/>
  <c r="G26" i="1"/>
  <c r="J25" i="1"/>
  <c r="J24" i="1"/>
  <c r="J22" i="1"/>
  <c r="G22" i="1"/>
  <c r="J21" i="1"/>
  <c r="G21" i="1"/>
  <c r="J20" i="1"/>
  <c r="G20" i="1"/>
  <c r="J19" i="1"/>
  <c r="G19" i="1"/>
  <c r="J18" i="1"/>
  <c r="G18" i="1"/>
  <c r="J17" i="1"/>
  <c r="J16" i="1"/>
  <c r="G16" i="1"/>
  <c r="J15" i="1"/>
  <c r="G15" i="1"/>
  <c r="J14" i="1"/>
  <c r="G14" i="1"/>
  <c r="J13" i="1"/>
  <c r="J12" i="1"/>
  <c r="G12" i="1"/>
  <c r="J11" i="1"/>
  <c r="G11" i="1"/>
  <c r="E10" i="1"/>
  <c r="D42" i="1"/>
  <c r="J42" i="1" l="1"/>
  <c r="H10" i="1"/>
  <c r="K10" i="1"/>
  <c r="G10" i="1"/>
  <c r="J10" i="1"/>
  <c r="H42" i="1" l="1"/>
  <c r="K42" i="1"/>
</calcChain>
</file>

<file path=xl/sharedStrings.xml><?xml version="1.0" encoding="utf-8"?>
<sst xmlns="http://schemas.openxmlformats.org/spreadsheetml/2006/main" count="80" uniqueCount="80">
  <si>
    <t>Код</t>
  </si>
  <si>
    <t>Наименование групп, подгрупп,</t>
  </si>
  <si>
    <t>План на 2008</t>
  </si>
  <si>
    <t>План  3 мес 2009</t>
  </si>
  <si>
    <t>+,- к плану</t>
  </si>
  <si>
    <t xml:space="preserve"> В % к плану</t>
  </si>
  <si>
    <t>1 00 00000 00 0000 000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</si>
  <si>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</si>
  <si>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</si>
  <si>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</si>
  <si>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</si>
  <si>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</si>
  <si>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105 00000 00 0000 000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</si>
  <si>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</si>
  <si>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</si>
  <si>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</si>
  <si>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</si>
  <si>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</si>
  <si>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</si>
  <si>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</si>
  <si>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</si>
  <si>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</si>
  <si>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</si>
  <si>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</si>
  <si>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</si>
  <si>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1 08 030100 1 0000 110</t>
  </si>
  <si>
    <t>Государственная пошлина по делам, рассматриваемым в судах общей юрисдикции, мировыми судьями</t>
  </si>
  <si>
    <t>108 07150 01 0000 110</t>
  </si>
  <si>
    <t>Государственная пошлина за  выдачу разрешения на  установку рекламной  конструкции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</si>
  <si>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</si>
  <si>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</si>
  <si>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</si>
  <si>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</si>
  <si>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</si>
  <si>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</si>
  <si>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</si>
  <si>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</si>
  <si>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</si>
  <si>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</si>
  <si>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</si>
  <si>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</si>
  <si>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</si>
  <si>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</si>
  <si>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</si>
  <si>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</si>
  <si>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</si>
  <si>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</si>
  <si>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</si>
  <si>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</si>
  <si>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</si>
  <si>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</si>
  <si>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</si>
  <si>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</si>
  <si>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</si>
  <si>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</si>
  <si>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</si>
  <si>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200 00000 00 000 000</t>
  </si>
  <si>
    <t>ИТОГО ДОХОДОВ</t>
  </si>
  <si>
    <t xml:space="preserve">114  06013 05 0000 430 </t>
  </si>
  <si>
    <t>111 09000 00 0000 120</t>
  </si>
  <si>
    <t>114 020000 00 000 000</t>
  </si>
  <si>
    <t xml:space="preserve"> исп. Рожнова Д.И.  </t>
  </si>
  <si>
    <t>9-15-69</t>
  </si>
  <si>
    <t>начальник финансового отдела                                                                         Н.М. Филина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</si>
  <si>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</si>
  <si>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</si>
  <si>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</si>
  <si>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</si>
  <si>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</si>
  <si>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</si>
  <si>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</si>
  <si>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</si>
  <si>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</si>
  <si>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БЕЗВОЗМЕЗДНЫЕ ПОСТУПЛЕНИЯ</t>
  </si>
  <si>
    <t>План 2024г</t>
  </si>
  <si>
    <t>Факт  за  2024</t>
  </si>
  <si>
    <t xml:space="preserve"> Факт за аналог. период 2023г.</t>
  </si>
  <si>
    <t xml:space="preserve"> +,-  2024г к 2023г</t>
  </si>
  <si>
    <t>2024к 2023г,в %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</si>
  <si>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01.04.2024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</si>
</sst>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5" fillId="0" borderId="0" xfId="0" applyFont="1"/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0" xfId="0" applyFont="1"/>
    <xf numFmtId="164" fontId="0" fillId="0" borderId="0" xfId="0" applyNumberFormat="1"/>
    <xf numFmtId="3" fontId="6" fillId="0" borderId="2" xfId="0" applyNumberFormat="1" applyFont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1" fillId="0" borderId="0" xfId="0" applyNumberFormat="1" applyFont="1" applyProtection="1">
      <protection locked="0"/>
    </xf>
    <xf numFmtId="165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2" xfId="0" applyFont="1" applyBorder="1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0" fillId="0" borderId="2" xfId="0" applyFont="1" applyBorder="1" applyProtection="1"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16" fillId="0" borderId="0" xfId="0" applyFont="1"/>
    <xf numFmtId="3" fontId="4" fillId="0" borderId="2" xfId="0" applyNumberFormat="1" applyFont="1" applyBorder="1" applyAlignment="1" applyProtection="1">
      <alignment vertical="top" wrapText="1"/>
      <protection locked="0"/>
    </xf>
    <xf numFmtId="0" fontId="17" fillId="0" borderId="2" xfId="0" applyFont="1" applyBorder="1" applyProtection="1">
      <protection locked="0"/>
    </xf>
    <xf numFmtId="0" fontId="11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166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9" fillId="0" borderId="2" xfId="0" applyNumberFormat="1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center" vertical="center"/>
      <protection locked="0"/>
    </xf>
    <xf numFmtId="166" fontId="14" fillId="0" borderId="2" xfId="0" applyNumberFormat="1" applyFont="1" applyBorder="1" applyAlignment="1" applyProtection="1">
      <alignment horizontal="center" vertical="center"/>
      <protection locked="0"/>
    </xf>
    <xf numFmtId="166" fontId="18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3" fillId="0" borderId="0" xfId="0" applyFont="1"/>
    <xf numFmtId="0" fontId="10" fillId="0" borderId="0" xfId="0" applyFont="1" applyProtection="1">
      <protection locked="0"/>
    </xf>
    <xf numFmtId="0" fontId="0" fillId="0" borderId="0" xfId="0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workbookViewId="0">
      <selection activeCell="J36" sqref="J36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10.140625" customWidth="1"/>
    <col min="5" max="5" width="0.140625" hidden="1" customWidth="1"/>
    <col min="7" max="7" width="10.28515625" hidden="1" customWidth="1"/>
    <col min="8" max="8" width="10" customWidth="1"/>
    <col min="9" max="9" width="9.85546875" customWidth="1"/>
    <col min="10" max="10" width="9.28515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2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7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25.5" customHeight="1" x14ac:dyDescent="0.25">
      <c r="A3" s="36" t="s">
        <v>0</v>
      </c>
      <c r="B3" s="36" t="s">
        <v>1</v>
      </c>
      <c r="C3" s="36" t="s">
        <v>2</v>
      </c>
      <c r="D3" s="37" t="s">
        <v>74</v>
      </c>
      <c r="E3" s="37" t="s">
        <v>3</v>
      </c>
      <c r="F3" s="37" t="s">
        <v>75</v>
      </c>
      <c r="G3" s="37" t="s">
        <v>4</v>
      </c>
      <c r="H3" s="37" t="s">
        <v>5</v>
      </c>
      <c r="I3" s="37" t="s">
        <v>76</v>
      </c>
      <c r="J3" s="36" t="s">
        <v>77</v>
      </c>
      <c r="K3" s="37" t="s">
        <v>78</v>
      </c>
    </row>
    <row r="4" spans="1:11" ht="25.5" customHeight="1" x14ac:dyDescent="0.25">
      <c r="A4" s="36"/>
      <c r="B4" s="36"/>
      <c r="C4" s="36"/>
      <c r="D4" s="37"/>
      <c r="E4" s="37"/>
      <c r="F4" s="37"/>
      <c r="G4" s="37"/>
      <c r="H4" s="37"/>
      <c r="I4" s="37"/>
      <c r="J4" s="36"/>
      <c r="K4" s="37"/>
    </row>
    <row r="5" spans="1:11" ht="5.25" hidden="1" customHeight="1" x14ac:dyDescent="0.25">
      <c r="A5" s="36"/>
      <c r="B5" s="36"/>
      <c r="C5" s="36"/>
      <c r="D5" s="37"/>
      <c r="E5" s="37"/>
      <c r="F5" s="37"/>
      <c r="G5" s="37"/>
      <c r="H5" s="37"/>
      <c r="I5" s="37"/>
      <c r="J5" s="36"/>
      <c r="K5" s="37"/>
    </row>
    <row r="6" spans="1:11" ht="7.5" hidden="1" customHeight="1" x14ac:dyDescent="0.25">
      <c r="A6" s="36"/>
      <c r="B6" s="36"/>
      <c r="C6" s="36"/>
      <c r="D6" s="37"/>
      <c r="E6" s="37"/>
      <c r="F6" s="37"/>
      <c r="G6" s="37"/>
      <c r="H6" s="37"/>
      <c r="I6" s="37"/>
      <c r="J6" s="36"/>
      <c r="K6" s="37"/>
    </row>
    <row r="7" spans="1:11" ht="12.75" hidden="1" customHeight="1" x14ac:dyDescent="0.25">
      <c r="A7" s="36"/>
      <c r="B7" s="36"/>
      <c r="C7" s="36"/>
      <c r="D7" s="37"/>
      <c r="E7" s="37"/>
      <c r="F7" s="37"/>
      <c r="G7" s="37"/>
      <c r="H7" s="37"/>
      <c r="I7" s="37"/>
      <c r="J7" s="36"/>
      <c r="K7" s="37"/>
    </row>
    <row r="8" spans="1:11" ht="12.75" hidden="1" customHeight="1" x14ac:dyDescent="0.25">
      <c r="A8" s="36"/>
      <c r="B8" s="36"/>
      <c r="C8" s="36"/>
      <c r="D8" s="37"/>
      <c r="E8" s="37"/>
      <c r="F8" s="37"/>
      <c r="G8" s="37"/>
      <c r="H8" s="37"/>
      <c r="I8" s="37"/>
      <c r="J8" s="36"/>
      <c r="K8" s="37"/>
    </row>
    <row r="9" spans="1:11" ht="12.75" hidden="1" customHeight="1" x14ac:dyDescent="0.25">
      <c r="A9" s="36"/>
      <c r="B9" s="36"/>
      <c r="C9" s="36"/>
      <c r="D9" s="37"/>
      <c r="E9" s="37"/>
      <c r="F9" s="37"/>
      <c r="G9" s="37"/>
      <c r="H9" s="37"/>
      <c r="I9" s="37"/>
      <c r="J9" s="36"/>
      <c r="K9" s="37"/>
    </row>
    <row r="10" spans="1:11" s="2" customFormat="1" ht="27" customHeight="1" x14ac:dyDescent="0.2">
      <c r="A10" s="1" t="s">
        <v>6</v>
      </c>
      <c r="B10" s="19" t="s">
        <v>64</v>
      </c>
      <c r="C10" s="18">
        <v>55507</v>
      </c>
      <c r="D10" s="27">
        <f>D11+D13+D14+D18+D21+D24+D25+D31+D32+D33+D39+D40</f>
        <v>173143.90000000002</v>
      </c>
      <c r="E10" s="27">
        <f>SUM(E12+E13+E14+E18+E21+E25+E31+E32+E33+E39+E40+E24)</f>
        <v>0</v>
      </c>
      <c r="F10" s="27">
        <f>SUM(F12+F13+F14+F18+F21+F25+F31+F32+F33+F39+F40+F24)</f>
        <v>55419</v>
      </c>
      <c r="G10" s="28">
        <f>SUM(F10-E10)</f>
        <v>55419</v>
      </c>
      <c r="H10" s="28">
        <f>F10/D10*100</f>
        <v>32.007480482997089</v>
      </c>
      <c r="I10" s="27">
        <f>SUM(I12+I13+I14+I18+I21+I25+I31+I32+I33+I39+I40+I24)</f>
        <v>27769.399999999998</v>
      </c>
      <c r="J10" s="27">
        <f t="shared" ref="J10:J22" si="0">SUM(F10-I10)</f>
        <v>27649.600000000002</v>
      </c>
      <c r="K10" s="28">
        <f>F10/I10*100</f>
        <v>199.56858988670984</v>
      </c>
    </row>
    <row r="11" spans="1:11" s="2" customFormat="1" ht="26.25" customHeight="1" x14ac:dyDescent="0.2">
      <c r="A11" s="1" t="s">
        <v>7</v>
      </c>
      <c r="B11" s="19" t="s">
        <v>8</v>
      </c>
      <c r="C11" s="18">
        <v>25719</v>
      </c>
      <c r="D11" s="27">
        <v>130355.2</v>
      </c>
      <c r="E11" s="27"/>
      <c r="F11" s="27">
        <v>27306.799999999999</v>
      </c>
      <c r="G11" s="28">
        <f t="shared" ref="G11:G28" si="1">SUM(F11-E11)</f>
        <v>27306.799999999999</v>
      </c>
      <c r="H11" s="28">
        <f t="shared" ref="H11:H42" si="2">F11/D11*100</f>
        <v>20.947994402985074</v>
      </c>
      <c r="I11" s="27">
        <v>19191.5</v>
      </c>
      <c r="J11" s="28">
        <f t="shared" si="0"/>
        <v>8115.2999999999993</v>
      </c>
      <c r="K11" s="28">
        <f>F11/I11*100</f>
        <v>142.28590782377614</v>
      </c>
    </row>
    <row r="12" spans="1:11" s="2" customFormat="1" ht="18.75" customHeight="1" x14ac:dyDescent="0.2">
      <c r="A12" s="3" t="s">
        <v>9</v>
      </c>
      <c r="B12" s="4" t="s">
        <v>10</v>
      </c>
      <c r="C12" s="5">
        <v>25719</v>
      </c>
      <c r="D12" s="29">
        <v>130355.2</v>
      </c>
      <c r="E12" s="29"/>
      <c r="F12" s="29">
        <v>27306.799999999999</v>
      </c>
      <c r="G12" s="30">
        <f t="shared" si="1"/>
        <v>27306.799999999999</v>
      </c>
      <c r="H12" s="30">
        <f t="shared" si="2"/>
        <v>20.947994402985074</v>
      </c>
      <c r="I12" s="29">
        <v>19191.5</v>
      </c>
      <c r="J12" s="30">
        <f t="shared" si="0"/>
        <v>8115.2999999999993</v>
      </c>
      <c r="K12" s="30">
        <f t="shared" ref="K12:K42" si="3">F12/I12*100</f>
        <v>142.28590782377614</v>
      </c>
    </row>
    <row r="13" spans="1:11" s="22" customFormat="1" ht="51.75" customHeight="1" x14ac:dyDescent="0.25">
      <c r="A13" s="1" t="s">
        <v>11</v>
      </c>
      <c r="B13" s="21" t="s">
        <v>65</v>
      </c>
      <c r="C13" s="18"/>
      <c r="D13" s="27">
        <v>7696.5</v>
      </c>
      <c r="E13" s="27"/>
      <c r="F13" s="27">
        <v>1957.2</v>
      </c>
      <c r="G13" s="28"/>
      <c r="H13" s="28">
        <f t="shared" si="2"/>
        <v>25.429740791268756</v>
      </c>
      <c r="I13" s="27">
        <v>1817.8</v>
      </c>
      <c r="J13" s="28">
        <f t="shared" si="0"/>
        <v>139.40000000000009</v>
      </c>
      <c r="K13" s="28">
        <f t="shared" si="3"/>
        <v>107.66861040818571</v>
      </c>
    </row>
    <row r="14" spans="1:11" s="22" customFormat="1" ht="33" customHeight="1" x14ac:dyDescent="0.25">
      <c r="A14" s="1" t="s">
        <v>12</v>
      </c>
      <c r="B14" s="21" t="s">
        <v>66</v>
      </c>
      <c r="C14" s="18">
        <v>9176.2999999999993</v>
      </c>
      <c r="D14" s="27">
        <v>6564</v>
      </c>
      <c r="E14" s="27"/>
      <c r="F14" s="27">
        <v>17877.7</v>
      </c>
      <c r="G14" s="28">
        <f t="shared" si="1"/>
        <v>17877.7</v>
      </c>
      <c r="H14" s="28">
        <f t="shared" si="2"/>
        <v>272.35984156002439</v>
      </c>
      <c r="I14" s="27">
        <v>748.3</v>
      </c>
      <c r="J14" s="28">
        <f t="shared" si="0"/>
        <v>17129.400000000001</v>
      </c>
      <c r="K14" s="28">
        <f t="shared" si="3"/>
        <v>2389.1086462648673</v>
      </c>
    </row>
    <row r="15" spans="1:11" ht="30" customHeight="1" x14ac:dyDescent="0.25">
      <c r="A15" s="3" t="s">
        <v>13</v>
      </c>
      <c r="B15" s="6" t="s">
        <v>14</v>
      </c>
      <c r="C15" s="5">
        <v>4691.3999999999996</v>
      </c>
      <c r="D15" s="29">
        <v>7</v>
      </c>
      <c r="E15" s="29"/>
      <c r="F15" s="29">
        <v>0</v>
      </c>
      <c r="G15" s="30">
        <f t="shared" si="1"/>
        <v>0</v>
      </c>
      <c r="H15" s="30">
        <f t="shared" si="2"/>
        <v>0</v>
      </c>
      <c r="I15" s="29">
        <v>-72.599999999999994</v>
      </c>
      <c r="J15" s="30">
        <f t="shared" si="0"/>
        <v>72.599999999999994</v>
      </c>
      <c r="K15" s="30">
        <f t="shared" si="3"/>
        <v>0</v>
      </c>
    </row>
    <row r="16" spans="1:11" ht="24" customHeight="1" x14ac:dyDescent="0.25">
      <c r="A16" s="3" t="s">
        <v>15</v>
      </c>
      <c r="B16" s="6" t="s">
        <v>16</v>
      </c>
      <c r="C16" s="5">
        <v>470.9</v>
      </c>
      <c r="D16" s="29">
        <v>3624</v>
      </c>
      <c r="E16" s="29"/>
      <c r="F16" s="29">
        <v>16248.1</v>
      </c>
      <c r="G16" s="30">
        <f t="shared" si="1"/>
        <v>16248.1</v>
      </c>
      <c r="H16" s="30">
        <f t="shared" si="2"/>
        <v>448.34713024282564</v>
      </c>
      <c r="I16" s="29">
        <v>724.9</v>
      </c>
      <c r="J16" s="30">
        <f t="shared" si="0"/>
        <v>15523.2</v>
      </c>
      <c r="K16" s="30">
        <f t="shared" si="3"/>
        <v>2241.4264036418817</v>
      </c>
    </row>
    <row r="17" spans="1:16" ht="27" customHeight="1" x14ac:dyDescent="0.25">
      <c r="A17" s="3" t="s">
        <v>17</v>
      </c>
      <c r="B17" s="6" t="s">
        <v>18</v>
      </c>
      <c r="C17" s="5"/>
      <c r="D17" s="29">
        <v>2933</v>
      </c>
      <c r="E17" s="29"/>
      <c r="F17" s="29">
        <v>1629.6</v>
      </c>
      <c r="G17" s="30">
        <f t="shared" si="1"/>
        <v>1629.6</v>
      </c>
      <c r="H17" s="30">
        <f t="shared" si="2"/>
        <v>55.560859188544157</v>
      </c>
      <c r="I17" s="29">
        <v>95.9</v>
      </c>
      <c r="J17" s="30">
        <f t="shared" si="0"/>
        <v>1533.6999999999998</v>
      </c>
      <c r="K17" s="30">
        <f t="shared" si="3"/>
        <v>1699.2700729927005</v>
      </c>
    </row>
    <row r="18" spans="1:16" s="22" customFormat="1" ht="21.75" customHeight="1" x14ac:dyDescent="0.25">
      <c r="A18" s="1" t="s">
        <v>19</v>
      </c>
      <c r="B18" s="21" t="s">
        <v>67</v>
      </c>
      <c r="C18" s="18">
        <v>6694.6</v>
      </c>
      <c r="D18" s="31">
        <v>20610</v>
      </c>
      <c r="E18" s="27"/>
      <c r="F18" s="31">
        <v>2177.4</v>
      </c>
      <c r="G18" s="28">
        <f t="shared" si="1"/>
        <v>2177.4</v>
      </c>
      <c r="H18" s="28">
        <f t="shared" si="2"/>
        <v>10.564774381368268</v>
      </c>
      <c r="I18" s="31">
        <v>1885.3</v>
      </c>
      <c r="J18" s="28">
        <f t="shared" si="0"/>
        <v>292.10000000000014</v>
      </c>
      <c r="K18" s="28">
        <f t="shared" si="3"/>
        <v>115.49355540232324</v>
      </c>
      <c r="L18" s="2"/>
      <c r="M18" s="2"/>
    </row>
    <row r="19" spans="1:16" ht="20.25" customHeight="1" x14ac:dyDescent="0.25">
      <c r="A19" s="3" t="s">
        <v>20</v>
      </c>
      <c r="B19" s="6" t="s">
        <v>21</v>
      </c>
      <c r="C19" s="5">
        <v>447.2</v>
      </c>
      <c r="D19" s="29">
        <v>8148</v>
      </c>
      <c r="E19" s="29"/>
      <c r="F19" s="29">
        <v>77.099999999999994</v>
      </c>
      <c r="G19" s="30">
        <f t="shared" si="1"/>
        <v>77.099999999999994</v>
      </c>
      <c r="H19" s="30">
        <f t="shared" si="2"/>
        <v>0.94624447717231219</v>
      </c>
      <c r="I19" s="29">
        <v>11.2</v>
      </c>
      <c r="J19" s="30">
        <f t="shared" si="0"/>
        <v>65.899999999999991</v>
      </c>
      <c r="K19" s="30">
        <f t="shared" si="3"/>
        <v>688.39285714285711</v>
      </c>
    </row>
    <row r="20" spans="1:16" ht="23.25" customHeight="1" x14ac:dyDescent="0.25">
      <c r="A20" s="3" t="s">
        <v>22</v>
      </c>
      <c r="B20" s="6" t="s">
        <v>23</v>
      </c>
      <c r="C20" s="5">
        <v>4356</v>
      </c>
      <c r="D20" s="29">
        <v>12462</v>
      </c>
      <c r="E20" s="29"/>
      <c r="F20" s="29">
        <v>2100.3000000000002</v>
      </c>
      <c r="G20" s="30">
        <f t="shared" si="1"/>
        <v>2100.3000000000002</v>
      </c>
      <c r="H20" s="30">
        <f t="shared" si="2"/>
        <v>16.853635050553684</v>
      </c>
      <c r="I20" s="29">
        <v>1874.1</v>
      </c>
      <c r="J20" s="30">
        <f t="shared" si="0"/>
        <v>226.20000000000027</v>
      </c>
      <c r="K20" s="30">
        <f t="shared" si="3"/>
        <v>112.06979350088045</v>
      </c>
    </row>
    <row r="21" spans="1:16" s="22" customFormat="1" ht="24.75" customHeight="1" x14ac:dyDescent="0.25">
      <c r="A21" s="1" t="s">
        <v>24</v>
      </c>
      <c r="B21" s="21" t="s">
        <v>68</v>
      </c>
      <c r="C21" s="18">
        <v>4753</v>
      </c>
      <c r="D21" s="31">
        <v>1846</v>
      </c>
      <c r="E21" s="27"/>
      <c r="F21" s="31">
        <v>471.8</v>
      </c>
      <c r="G21" s="28">
        <f t="shared" si="1"/>
        <v>471.8</v>
      </c>
      <c r="H21" s="28">
        <f t="shared" si="2"/>
        <v>25.55796316359697</v>
      </c>
      <c r="I21" s="31">
        <v>318.8</v>
      </c>
      <c r="J21" s="28">
        <f t="shared" si="0"/>
        <v>153</v>
      </c>
      <c r="K21" s="28">
        <f t="shared" si="3"/>
        <v>147.99247176913426</v>
      </c>
    </row>
    <row r="22" spans="1:16" ht="33.75" customHeight="1" x14ac:dyDescent="0.25">
      <c r="A22" s="3" t="s">
        <v>25</v>
      </c>
      <c r="B22" s="6" t="s">
        <v>26</v>
      </c>
      <c r="C22" s="5">
        <v>238</v>
      </c>
      <c r="D22" s="29">
        <v>1846</v>
      </c>
      <c r="E22" s="29"/>
      <c r="F22" s="32">
        <v>471.8</v>
      </c>
      <c r="G22" s="30">
        <f t="shared" si="1"/>
        <v>471.8</v>
      </c>
      <c r="H22" s="30">
        <f t="shared" si="2"/>
        <v>25.55796316359697</v>
      </c>
      <c r="I22" s="32">
        <v>318.8</v>
      </c>
      <c r="J22" s="30">
        <f t="shared" si="0"/>
        <v>153</v>
      </c>
      <c r="K22" s="30">
        <f t="shared" si="3"/>
        <v>147.99247176913426</v>
      </c>
    </row>
    <row r="23" spans="1:16" ht="38.25" customHeight="1" x14ac:dyDescent="0.25">
      <c r="A23" s="3" t="s">
        <v>27</v>
      </c>
      <c r="B23" s="6" t="s">
        <v>28</v>
      </c>
      <c r="C23" s="5"/>
      <c r="D23" s="29">
        <v>0</v>
      </c>
      <c r="E23" s="29"/>
      <c r="F23" s="29"/>
      <c r="G23" s="30">
        <f t="shared" si="1"/>
        <v>0</v>
      </c>
      <c r="H23" s="30" t="e">
        <f t="shared" si="2"/>
        <v>#DIV/0!</v>
      </c>
      <c r="I23" s="29"/>
      <c r="J23" s="30"/>
      <c r="K23" s="30" t="e">
        <f t="shared" si="3"/>
        <v>#DIV/0!</v>
      </c>
      <c r="P23" s="8"/>
    </row>
    <row r="24" spans="1:16" s="22" customFormat="1" ht="42.75" customHeight="1" x14ac:dyDescent="0.25">
      <c r="A24" s="1" t="s">
        <v>29</v>
      </c>
      <c r="B24" s="21" t="s">
        <v>30</v>
      </c>
      <c r="C24" s="18"/>
      <c r="D24" s="27">
        <v>0</v>
      </c>
      <c r="E24" s="27"/>
      <c r="F24" s="27">
        <v>0</v>
      </c>
      <c r="G24" s="28"/>
      <c r="H24" s="28" t="e">
        <f t="shared" si="2"/>
        <v>#DIV/0!</v>
      </c>
      <c r="I24" s="27">
        <v>4.0999999999999996</v>
      </c>
      <c r="J24" s="28">
        <f t="shared" ref="J24:J25" si="4">SUM(F24-I24)</f>
        <v>-4.0999999999999996</v>
      </c>
      <c r="K24" s="28">
        <f t="shared" si="3"/>
        <v>0</v>
      </c>
    </row>
    <row r="25" spans="1:16" s="22" customFormat="1" ht="35.25" customHeight="1" x14ac:dyDescent="0.25">
      <c r="A25" s="23" t="s">
        <v>31</v>
      </c>
      <c r="B25" s="21" t="s">
        <v>69</v>
      </c>
      <c r="C25" s="18"/>
      <c r="D25" s="27">
        <v>4237</v>
      </c>
      <c r="E25" s="27"/>
      <c r="F25" s="27">
        <v>3783.3</v>
      </c>
      <c r="G25" s="28"/>
      <c r="H25" s="28">
        <f t="shared" si="2"/>
        <v>89.291951852725987</v>
      </c>
      <c r="I25" s="27">
        <v>1448.1</v>
      </c>
      <c r="J25" s="28">
        <f t="shared" si="4"/>
        <v>2335.2000000000003</v>
      </c>
      <c r="K25" s="28">
        <f t="shared" si="3"/>
        <v>261.25958152061327</v>
      </c>
    </row>
    <row r="26" spans="1:16" ht="22.5" customHeight="1" x14ac:dyDescent="0.25">
      <c r="A26" s="9" t="s">
        <v>32</v>
      </c>
      <c r="B26" s="6" t="s">
        <v>33</v>
      </c>
      <c r="C26" s="5"/>
      <c r="D26" s="29">
        <v>1.5</v>
      </c>
      <c r="E26" s="29"/>
      <c r="F26" s="29">
        <v>0</v>
      </c>
      <c r="G26" s="30">
        <f t="shared" si="1"/>
        <v>0</v>
      </c>
      <c r="H26" s="30">
        <f t="shared" si="2"/>
        <v>0</v>
      </c>
      <c r="I26" s="29">
        <v>0</v>
      </c>
      <c r="J26" s="30"/>
      <c r="K26" s="30" t="e">
        <f t="shared" si="3"/>
        <v>#DIV/0!</v>
      </c>
      <c r="L26" s="7"/>
      <c r="M26" s="7"/>
    </row>
    <row r="27" spans="1:16" ht="29.25" customHeight="1" x14ac:dyDescent="0.25">
      <c r="A27" s="3" t="s">
        <v>34</v>
      </c>
      <c r="B27" s="6" t="s">
        <v>35</v>
      </c>
      <c r="C27" s="5">
        <v>4205</v>
      </c>
      <c r="D27" s="29">
        <v>3750</v>
      </c>
      <c r="E27" s="29"/>
      <c r="F27" s="29">
        <v>3743.6</v>
      </c>
      <c r="G27" s="30">
        <f t="shared" si="1"/>
        <v>3743.6</v>
      </c>
      <c r="H27" s="30">
        <f t="shared" si="2"/>
        <v>99.829333333333324</v>
      </c>
      <c r="I27" s="29">
        <v>1100.0999999999999</v>
      </c>
      <c r="J27" s="30">
        <f>SUM(F27-I27)</f>
        <v>2643.5</v>
      </c>
      <c r="K27" s="30">
        <f t="shared" si="3"/>
        <v>340.29633669666396</v>
      </c>
      <c r="L27" s="7"/>
      <c r="M27" s="7"/>
    </row>
    <row r="28" spans="1:16" ht="39.75" customHeight="1" x14ac:dyDescent="0.25">
      <c r="A28" s="3" t="s">
        <v>36</v>
      </c>
      <c r="B28" s="6" t="s">
        <v>37</v>
      </c>
      <c r="C28" s="5">
        <v>221.8</v>
      </c>
      <c r="D28" s="29">
        <v>298.89999999999998</v>
      </c>
      <c r="E28" s="29"/>
      <c r="F28" s="29">
        <v>37.5</v>
      </c>
      <c r="G28" s="30">
        <f t="shared" si="1"/>
        <v>37.5</v>
      </c>
      <c r="H28" s="30">
        <f t="shared" si="2"/>
        <v>12.546002007360322</v>
      </c>
      <c r="I28" s="29">
        <v>73.900000000000006</v>
      </c>
      <c r="J28" s="30">
        <f t="shared" ref="J28:J39" si="5">SUM(F28-I28)</f>
        <v>-36.400000000000006</v>
      </c>
      <c r="K28" s="30">
        <f t="shared" si="3"/>
        <v>50.744248985115014</v>
      </c>
      <c r="L28" s="7"/>
      <c r="M28" s="7"/>
    </row>
    <row r="29" spans="1:16" ht="50.25" customHeight="1" x14ac:dyDescent="0.25">
      <c r="A29" s="3" t="s">
        <v>38</v>
      </c>
      <c r="B29" s="6" t="s">
        <v>39</v>
      </c>
      <c r="C29" s="5"/>
      <c r="D29" s="29">
        <v>0</v>
      </c>
      <c r="E29" s="29"/>
      <c r="F29" s="29">
        <v>0.3</v>
      </c>
      <c r="G29" s="30"/>
      <c r="H29" s="30" t="e">
        <f t="shared" si="2"/>
        <v>#DIV/0!</v>
      </c>
      <c r="I29" s="29">
        <v>54.1</v>
      </c>
      <c r="J29" s="30">
        <f t="shared" si="5"/>
        <v>-53.800000000000004</v>
      </c>
      <c r="K29" s="30">
        <f t="shared" si="3"/>
        <v>0.55452865064695012</v>
      </c>
    </row>
    <row r="30" spans="1:16" ht="25.5" customHeight="1" x14ac:dyDescent="0.25">
      <c r="A30" s="3" t="s">
        <v>59</v>
      </c>
      <c r="B30" s="6" t="s">
        <v>40</v>
      </c>
      <c r="C30" s="5"/>
      <c r="D30" s="29">
        <v>186.6</v>
      </c>
      <c r="E30" s="29"/>
      <c r="F30" s="29">
        <v>1.9</v>
      </c>
      <c r="G30" s="30"/>
      <c r="H30" s="30">
        <f t="shared" si="2"/>
        <v>1.0182207931404073</v>
      </c>
      <c r="I30" s="29">
        <v>220</v>
      </c>
      <c r="J30" s="30">
        <f t="shared" si="5"/>
        <v>-218.1</v>
      </c>
      <c r="K30" s="30">
        <f t="shared" si="3"/>
        <v>0.86363636363636365</v>
      </c>
    </row>
    <row r="31" spans="1:16" s="22" customFormat="1" ht="27" customHeight="1" x14ac:dyDescent="0.25">
      <c r="A31" s="1" t="s">
        <v>41</v>
      </c>
      <c r="B31" s="21" t="s">
        <v>42</v>
      </c>
      <c r="C31" s="18">
        <v>248</v>
      </c>
      <c r="D31" s="27">
        <v>54</v>
      </c>
      <c r="E31" s="27"/>
      <c r="F31" s="27">
        <v>40.5</v>
      </c>
      <c r="G31" s="28">
        <f t="shared" ref="G31:G39" si="6">SUM(F31-E31)</f>
        <v>40.5</v>
      </c>
      <c r="H31" s="28">
        <f t="shared" si="2"/>
        <v>75</v>
      </c>
      <c r="I31" s="27">
        <v>19.2</v>
      </c>
      <c r="J31" s="28">
        <f t="shared" si="5"/>
        <v>21.3</v>
      </c>
      <c r="K31" s="28">
        <f t="shared" si="3"/>
        <v>210.9375</v>
      </c>
    </row>
    <row r="32" spans="1:16" s="2" customFormat="1" ht="27" customHeight="1" x14ac:dyDescent="0.2">
      <c r="A32" s="1" t="s">
        <v>43</v>
      </c>
      <c r="B32" s="21" t="s">
        <v>70</v>
      </c>
      <c r="C32" s="18">
        <v>27.5</v>
      </c>
      <c r="D32" s="27">
        <v>251</v>
      </c>
      <c r="E32" s="27"/>
      <c r="F32" s="27">
        <v>27.6</v>
      </c>
      <c r="G32" s="28">
        <f t="shared" si="6"/>
        <v>27.6</v>
      </c>
      <c r="H32" s="28">
        <f t="shared" si="2"/>
        <v>10.996015936254981</v>
      </c>
      <c r="I32" s="27">
        <v>25.7</v>
      </c>
      <c r="J32" s="28">
        <f t="shared" si="5"/>
        <v>1.9000000000000021</v>
      </c>
      <c r="K32" s="28">
        <f t="shared" si="3"/>
        <v>107.39299610894943</v>
      </c>
    </row>
    <row r="33" spans="1:12" s="22" customFormat="1" ht="24.75" customHeight="1" x14ac:dyDescent="0.25">
      <c r="A33" s="1" t="s">
        <v>44</v>
      </c>
      <c r="B33" s="21" t="s">
        <v>71</v>
      </c>
      <c r="C33" s="18">
        <v>2472.1</v>
      </c>
      <c r="D33" s="27">
        <v>1107</v>
      </c>
      <c r="E33" s="27"/>
      <c r="F33" s="27">
        <v>82</v>
      </c>
      <c r="G33" s="28">
        <f t="shared" si="6"/>
        <v>82</v>
      </c>
      <c r="H33" s="28">
        <f t="shared" si="2"/>
        <v>7.4074074074074066</v>
      </c>
      <c r="I33" s="27">
        <v>2065.1999999999998</v>
      </c>
      <c r="J33" s="28">
        <f t="shared" si="5"/>
        <v>-1983.1999999999998</v>
      </c>
      <c r="K33" s="28">
        <f t="shared" si="3"/>
        <v>3.970559752082123</v>
      </c>
    </row>
    <row r="34" spans="1:12" ht="24" customHeight="1" x14ac:dyDescent="0.25">
      <c r="A34" s="3" t="s">
        <v>60</v>
      </c>
      <c r="B34" s="6" t="s">
        <v>45</v>
      </c>
      <c r="C34" s="5"/>
      <c r="D34" s="29">
        <v>0</v>
      </c>
      <c r="E34" s="29"/>
      <c r="F34" s="29">
        <v>0</v>
      </c>
      <c r="G34" s="30"/>
      <c r="H34" s="30" t="e">
        <f t="shared" si="2"/>
        <v>#DIV/0!</v>
      </c>
      <c r="I34" s="29">
        <v>0</v>
      </c>
      <c r="J34" s="30">
        <f t="shared" si="5"/>
        <v>0</v>
      </c>
      <c r="K34" s="30" t="e">
        <f t="shared" si="3"/>
        <v>#DIV/0!</v>
      </c>
    </row>
    <row r="35" spans="1:12" ht="39.75" customHeight="1" x14ac:dyDescent="0.25">
      <c r="A35" s="3" t="s">
        <v>46</v>
      </c>
      <c r="B35" s="6" t="s">
        <v>47</v>
      </c>
      <c r="C35" s="5">
        <v>2438</v>
      </c>
      <c r="D35" s="29">
        <v>600</v>
      </c>
      <c r="E35" s="29"/>
      <c r="F35" s="32">
        <v>28.6</v>
      </c>
      <c r="G35" s="30">
        <f t="shared" si="6"/>
        <v>28.6</v>
      </c>
      <c r="H35" s="30">
        <f t="shared" si="2"/>
        <v>4.7666666666666666</v>
      </c>
      <c r="I35" s="32">
        <v>1558.6</v>
      </c>
      <c r="J35" s="30">
        <f t="shared" si="5"/>
        <v>-1530</v>
      </c>
      <c r="K35" s="30">
        <f t="shared" si="3"/>
        <v>1.8349801103554473</v>
      </c>
    </row>
    <row r="36" spans="1:12" ht="27.75" customHeight="1" x14ac:dyDescent="0.25">
      <c r="A36" s="3" t="s">
        <v>58</v>
      </c>
      <c r="B36" s="6" t="s">
        <v>48</v>
      </c>
      <c r="C36" s="5">
        <v>2438</v>
      </c>
      <c r="D36" s="27">
        <v>0</v>
      </c>
      <c r="E36" s="29"/>
      <c r="F36" s="29">
        <v>28.6</v>
      </c>
      <c r="G36" s="30">
        <f t="shared" si="6"/>
        <v>28.6</v>
      </c>
      <c r="H36" s="30" t="e">
        <f t="shared" si="2"/>
        <v>#DIV/0!</v>
      </c>
      <c r="I36" s="29">
        <v>1510.5</v>
      </c>
      <c r="J36" s="30">
        <f t="shared" si="5"/>
        <v>-1481.9</v>
      </c>
      <c r="K36" s="30">
        <f t="shared" si="3"/>
        <v>1.893412777226084</v>
      </c>
    </row>
    <row r="37" spans="1:12" ht="28.5" customHeight="1" x14ac:dyDescent="0.25">
      <c r="A37" s="3" t="s">
        <v>49</v>
      </c>
      <c r="B37" s="6" t="s">
        <v>50</v>
      </c>
      <c r="C37" s="5"/>
      <c r="D37" s="29">
        <v>507</v>
      </c>
      <c r="E37" s="29"/>
      <c r="F37" s="29">
        <v>0</v>
      </c>
      <c r="G37" s="30"/>
      <c r="H37" s="30">
        <f t="shared" si="2"/>
        <v>0</v>
      </c>
      <c r="I37" s="29">
        <v>0</v>
      </c>
      <c r="J37" s="30">
        <f t="shared" si="5"/>
        <v>0</v>
      </c>
      <c r="K37" s="30" t="e">
        <f t="shared" si="3"/>
        <v>#DIV/0!</v>
      </c>
    </row>
    <row r="38" spans="1:12" ht="16.5" customHeight="1" x14ac:dyDescent="0.25">
      <c r="A38" s="3" t="s">
        <v>51</v>
      </c>
      <c r="B38" s="6" t="s">
        <v>52</v>
      </c>
      <c r="C38" s="5"/>
      <c r="D38" s="29">
        <v>0</v>
      </c>
      <c r="E38" s="29"/>
      <c r="F38" s="29">
        <v>53.3</v>
      </c>
      <c r="G38" s="30"/>
      <c r="H38" s="30" t="e">
        <f t="shared" si="2"/>
        <v>#DIV/0!</v>
      </c>
      <c r="I38" s="29">
        <v>41.5</v>
      </c>
      <c r="J38" s="30">
        <f t="shared" si="5"/>
        <v>11.799999999999997</v>
      </c>
      <c r="K38" s="30">
        <f t="shared" si="3"/>
        <v>128.43373493975903</v>
      </c>
    </row>
    <row r="39" spans="1:12" s="22" customFormat="1" ht="30" customHeight="1" x14ac:dyDescent="0.25">
      <c r="A39" s="1" t="s">
        <v>53</v>
      </c>
      <c r="B39" s="21" t="s">
        <v>54</v>
      </c>
      <c r="C39" s="18">
        <v>1660</v>
      </c>
      <c r="D39" s="27">
        <v>423.2</v>
      </c>
      <c r="E39" s="27"/>
      <c r="F39" s="27">
        <v>1694.7</v>
      </c>
      <c r="G39" s="28">
        <f t="shared" si="6"/>
        <v>1694.7</v>
      </c>
      <c r="H39" s="28">
        <f t="shared" si="2"/>
        <v>400.44896030245746</v>
      </c>
      <c r="I39" s="27">
        <v>245.4</v>
      </c>
      <c r="J39" s="28">
        <f t="shared" si="5"/>
        <v>1449.3</v>
      </c>
      <c r="K39" s="28">
        <f t="shared" si="3"/>
        <v>690.5867970660147</v>
      </c>
      <c r="L39" s="2"/>
    </row>
    <row r="40" spans="1:12" s="22" customFormat="1" ht="19.5" customHeight="1" x14ac:dyDescent="0.25">
      <c r="A40" s="23" t="s">
        <v>55</v>
      </c>
      <c r="B40" s="1" t="s">
        <v>72</v>
      </c>
      <c r="C40" s="24"/>
      <c r="D40" s="33">
        <v>0</v>
      </c>
      <c r="E40" s="33"/>
      <c r="F40" s="34">
        <v>0</v>
      </c>
      <c r="G40" s="34"/>
      <c r="H40" s="28" t="e">
        <f t="shared" si="2"/>
        <v>#DIV/0!</v>
      </c>
      <c r="I40" s="34">
        <v>0</v>
      </c>
      <c r="J40" s="28">
        <f>SUM(F40-I40)</f>
        <v>0</v>
      </c>
      <c r="K40" s="28" t="e">
        <f t="shared" si="3"/>
        <v>#DIV/0!</v>
      </c>
    </row>
    <row r="41" spans="1:12" s="22" customFormat="1" ht="14.25" customHeight="1" x14ac:dyDescent="0.25">
      <c r="A41" s="17" t="s">
        <v>56</v>
      </c>
      <c r="B41" s="17" t="s">
        <v>73</v>
      </c>
      <c r="C41" s="24"/>
      <c r="D41" s="35">
        <v>470415.8</v>
      </c>
      <c r="E41" s="35"/>
      <c r="F41" s="34">
        <v>68332.5</v>
      </c>
      <c r="G41" s="34"/>
      <c r="H41" s="28">
        <f t="shared" si="2"/>
        <v>14.525978931830096</v>
      </c>
      <c r="I41" s="34">
        <v>59598.8</v>
      </c>
      <c r="J41" s="28">
        <f>SUM(F41-I41)</f>
        <v>8733.6999999999971</v>
      </c>
      <c r="K41" s="28">
        <f t="shared" si="3"/>
        <v>114.65415411048545</v>
      </c>
    </row>
    <row r="42" spans="1:12" ht="16.5" customHeight="1" x14ac:dyDescent="0.25">
      <c r="A42" s="20"/>
      <c r="B42" s="25" t="s">
        <v>57</v>
      </c>
      <c r="C42" s="26"/>
      <c r="D42" s="33">
        <f>SUM(D10+D41)</f>
        <v>643559.69999999995</v>
      </c>
      <c r="E42" s="33"/>
      <c r="F42" s="33">
        <f>SUM(F10+F41)</f>
        <v>123751.5</v>
      </c>
      <c r="G42" s="33"/>
      <c r="H42" s="28">
        <f t="shared" si="2"/>
        <v>19.22921836155993</v>
      </c>
      <c r="I42" s="33">
        <f>SUM(I10+I41)</f>
        <v>87368.2</v>
      </c>
      <c r="J42" s="28">
        <f>SUM(F42-I42)</f>
        <v>36383.300000000003</v>
      </c>
      <c r="K42" s="28">
        <f t="shared" si="3"/>
        <v>141.64364150800864</v>
      </c>
    </row>
    <row r="43" spans="1:12" ht="16.5" customHeight="1" x14ac:dyDescent="0.25">
      <c r="A43" s="10"/>
      <c r="B43" s="10"/>
      <c r="C43" s="11"/>
      <c r="D43" s="12"/>
      <c r="E43" s="10"/>
      <c r="F43" s="12"/>
      <c r="G43" s="10"/>
      <c r="H43" s="13"/>
      <c r="I43" s="12"/>
      <c r="J43" s="14"/>
      <c r="K43" s="13"/>
    </row>
    <row r="44" spans="1:12" ht="16.5" customHeight="1" x14ac:dyDescent="0.25">
      <c r="A44" s="38" t="s">
        <v>63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2" ht="21" customHeight="1" x14ac:dyDescent="0.25">
      <c r="A45" s="40" t="s">
        <v>61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</row>
    <row r="46" spans="1:12" x14ac:dyDescent="0.25">
      <c r="A46" s="15" t="s">
        <v>62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2" x14ac:dyDescent="0.25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2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2" x14ac:dyDescent="0.25">
      <c r="A49" s="16"/>
      <c r="B49" s="16"/>
    </row>
  </sheetData>
  <protectedRanges>
    <protectedRange password="C71F" sqref="G10:G39" name="Диапазон1"/>
  </protectedRanges>
  <mergeCells count="14">
    <mergeCell ref="J3:J9"/>
    <mergeCell ref="K3:K9"/>
    <mergeCell ref="A44:K44"/>
    <mergeCell ref="A45:K45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3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2024-04-17T13:35:56Z</dcterms:modified>
</cp:coreProperties>
</file>