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25" windowWidth="15765" windowHeight="1231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доходы'!$A$4:$K$124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доходы'!$A$1:$K$124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K76" i="5" l="1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7" i="5"/>
  <c r="K36" i="5"/>
  <c r="K35" i="5"/>
  <c r="K34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5" i="5"/>
  <c r="K14" i="5"/>
  <c r="K13" i="5"/>
  <c r="K12" i="5"/>
  <c r="H76" i="5"/>
  <c r="H75" i="5"/>
  <c r="H74" i="5"/>
  <c r="H73" i="5"/>
  <c r="H72" i="5"/>
  <c r="H71" i="5"/>
  <c r="H70" i="5"/>
  <c r="H69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7" i="5"/>
  <c r="H36" i="5"/>
  <c r="H35" i="5"/>
  <c r="H34" i="5"/>
  <c r="H32" i="5"/>
  <c r="H31" i="5"/>
  <c r="H30" i="5"/>
  <c r="H29" i="5"/>
  <c r="H28" i="5"/>
  <c r="H27" i="5"/>
  <c r="H25" i="5"/>
  <c r="H24" i="5"/>
  <c r="H23" i="5"/>
  <c r="H22" i="5"/>
  <c r="H21" i="5"/>
  <c r="H20" i="5"/>
  <c r="H19" i="5"/>
  <c r="H18" i="5"/>
  <c r="H15" i="5"/>
  <c r="H14" i="5"/>
  <c r="H13" i="5"/>
  <c r="H12" i="5"/>
  <c r="E76" i="5"/>
  <c r="E74" i="5"/>
  <c r="E72" i="5"/>
  <c r="E70" i="5"/>
  <c r="E66" i="5"/>
  <c r="E65" i="5"/>
  <c r="E64" i="5"/>
  <c r="E63" i="5"/>
  <c r="E62" i="5"/>
  <c r="E61" i="5"/>
  <c r="E59" i="5"/>
  <c r="E58" i="5"/>
  <c r="E57" i="5"/>
  <c r="E56" i="5"/>
  <c r="E55" i="5"/>
  <c r="E54" i="5"/>
  <c r="E53" i="5"/>
  <c r="E52" i="5"/>
  <c r="E49" i="5"/>
  <c r="E48" i="5"/>
  <c r="E46" i="5"/>
  <c r="E44" i="5"/>
  <c r="E43" i="5"/>
  <c r="E42" i="5"/>
  <c r="E40" i="5"/>
  <c r="E39" i="5"/>
  <c r="E37" i="5"/>
  <c r="E36" i="5"/>
  <c r="E35" i="5"/>
  <c r="E34" i="5"/>
  <c r="E32" i="5"/>
  <c r="E31" i="5"/>
  <c r="E30" i="5"/>
  <c r="E29" i="5"/>
  <c r="E28" i="5"/>
  <c r="E27" i="5"/>
  <c r="E25" i="5"/>
  <c r="E24" i="5"/>
  <c r="E23" i="5"/>
  <c r="E22" i="5"/>
  <c r="E21" i="5"/>
  <c r="E20" i="5"/>
  <c r="E19" i="5"/>
  <c r="E18" i="5"/>
  <c r="E15" i="5"/>
  <c r="E14" i="5"/>
  <c r="E13" i="5"/>
  <c r="E12" i="5"/>
  <c r="D60" i="5"/>
  <c r="D9" i="5" s="1"/>
  <c r="E60" i="5" l="1"/>
  <c r="F33" i="5"/>
  <c r="H33" i="5" s="1"/>
  <c r="C33" i="5"/>
  <c r="E33" i="5" s="1"/>
  <c r="I11" i="5"/>
  <c r="K11" i="5" s="1"/>
  <c r="I17" i="5"/>
  <c r="K17" i="5" s="1"/>
  <c r="F17" i="5"/>
  <c r="H17" i="5" s="1"/>
  <c r="I33" i="5"/>
  <c r="I38" i="5"/>
  <c r="K38" i="5" s="1"/>
  <c r="F68" i="5"/>
  <c r="H68" i="5" s="1"/>
  <c r="F38" i="5"/>
  <c r="H38" i="5" s="1"/>
  <c r="F26" i="5"/>
  <c r="H26" i="5" s="1"/>
  <c r="F11" i="5"/>
  <c r="H11" i="5" s="1"/>
  <c r="C26" i="5"/>
  <c r="E26" i="5" s="1"/>
  <c r="C17" i="5"/>
  <c r="E17" i="5" s="1"/>
  <c r="C11" i="5"/>
  <c r="E11" i="5" s="1"/>
  <c r="C45" i="5"/>
  <c r="E45" i="5" s="1"/>
  <c r="C47" i="5"/>
  <c r="E47" i="5" s="1"/>
  <c r="C51" i="5"/>
  <c r="E51" i="5" s="1"/>
  <c r="C75" i="5"/>
  <c r="E75" i="5" s="1"/>
  <c r="C73" i="5"/>
  <c r="E73" i="5" s="1"/>
  <c r="C71" i="5"/>
  <c r="E71" i="5" s="1"/>
  <c r="C69" i="5"/>
  <c r="E69" i="5" s="1"/>
  <c r="C68" i="5"/>
  <c r="E68" i="5" s="1"/>
  <c r="C67" i="5" l="1"/>
  <c r="E67" i="5" s="1"/>
  <c r="F10" i="5"/>
  <c r="H10" i="5" s="1"/>
  <c r="I10" i="5"/>
  <c r="K10" i="5" s="1"/>
  <c r="K33" i="5"/>
  <c r="C16" i="5"/>
  <c r="E16" i="5" s="1"/>
  <c r="C41" i="5"/>
  <c r="C50" i="5"/>
  <c r="E50" i="5" s="1"/>
  <c r="C10" i="5"/>
  <c r="E10" i="5" s="1"/>
  <c r="F16" i="5"/>
  <c r="H16" i="5" s="1"/>
  <c r="I16" i="5"/>
  <c r="K16" i="5" s="1"/>
  <c r="F9" i="5"/>
  <c r="H9" i="5" s="1"/>
  <c r="J87" i="5"/>
  <c r="G87" i="5"/>
  <c r="D87" i="5"/>
  <c r="I9" i="5" l="1"/>
  <c r="K9" i="5" s="1"/>
  <c r="E41" i="5"/>
  <c r="C38" i="5"/>
  <c r="E38" i="5" s="1"/>
  <c r="K118" i="5"/>
  <c r="K117" i="5"/>
  <c r="K116" i="5"/>
  <c r="K115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 s="1"/>
  <c r="K86" i="5"/>
  <c r="K85" i="5"/>
  <c r="K83" i="5"/>
  <c r="K82" i="5"/>
  <c r="K81" i="5"/>
  <c r="K80" i="5"/>
  <c r="H118" i="5"/>
  <c r="H117" i="5"/>
  <c r="H116" i="5"/>
  <c r="H115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 s="1"/>
  <c r="H86" i="5"/>
  <c r="H85" i="5"/>
  <c r="H83" i="5"/>
  <c r="H82" i="5"/>
  <c r="H81" i="5"/>
  <c r="H80" i="5"/>
  <c r="D79" i="5"/>
  <c r="D84" i="5"/>
  <c r="D101" i="5"/>
  <c r="I114" i="5"/>
  <c r="K114" i="5" s="1"/>
  <c r="J101" i="5"/>
  <c r="I101" i="5"/>
  <c r="G101" i="5"/>
  <c r="F101" i="5"/>
  <c r="C101" i="5"/>
  <c r="F114" i="5"/>
  <c r="H114" i="5" s="1"/>
  <c r="C114" i="5"/>
  <c r="J79" i="5"/>
  <c r="I79" i="5"/>
  <c r="G79" i="5"/>
  <c r="F79" i="5"/>
  <c r="J84" i="5"/>
  <c r="I84" i="5"/>
  <c r="G84" i="5"/>
  <c r="F84" i="5"/>
  <c r="C84" i="5"/>
  <c r="C79" i="5"/>
  <c r="C9" i="5" l="1"/>
  <c r="E9" i="5" s="1"/>
  <c r="H79" i="5"/>
  <c r="H101" i="5"/>
  <c r="C78" i="5"/>
  <c r="C77" i="5" s="1"/>
  <c r="K79" i="5"/>
  <c r="G78" i="5"/>
  <c r="G77" i="5" s="1"/>
  <c r="K101" i="5"/>
  <c r="I78" i="5"/>
  <c r="I77" i="5" s="1"/>
  <c r="J78" i="5"/>
  <c r="J77" i="5" s="1"/>
  <c r="J119" i="5" s="1"/>
  <c r="K119" i="5" s="1"/>
  <c r="F78" i="5"/>
  <c r="F77" i="5" s="1"/>
  <c r="D78" i="5"/>
  <c r="D119" i="5" s="1"/>
  <c r="H84" i="5"/>
  <c r="K84" i="5"/>
  <c r="E118" i="5"/>
  <c r="F69" i="4"/>
  <c r="D69" i="4"/>
  <c r="F68" i="4"/>
  <c r="D68" i="4"/>
  <c r="K78" i="5" l="1"/>
  <c r="H77" i="5"/>
  <c r="K77" i="5"/>
  <c r="H78" i="5"/>
  <c r="G119" i="5"/>
  <c r="H119" i="5" s="1"/>
  <c r="E117" i="5"/>
  <c r="G4" i="4"/>
  <c r="E12" i="4"/>
  <c r="E116" i="5" l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E115" i="5" l="1"/>
  <c r="K197" i="3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E114" i="5" l="1"/>
  <c r="J201" i="3"/>
  <c r="J206" i="3" s="1"/>
  <c r="K201" i="3"/>
  <c r="K206" i="3" s="1"/>
  <c r="I201" i="3"/>
  <c r="I206" i="3" s="1"/>
  <c r="E113" i="5" l="1"/>
  <c r="E112" i="5" l="1"/>
  <c r="E111" i="5" l="1"/>
  <c r="E110" i="5" l="1"/>
  <c r="E109" i="5" l="1"/>
  <c r="E108" i="5" l="1"/>
  <c r="E107" i="5" l="1"/>
  <c r="E106" i="5" l="1"/>
  <c r="E105" i="5" l="1"/>
  <c r="E104" i="5" l="1"/>
  <c r="E103" i="5" l="1"/>
  <c r="E102" i="5" l="1"/>
  <c r="E101" i="5" l="1"/>
  <c r="E100" i="5" l="1"/>
  <c r="E99" i="5" l="1"/>
  <c r="E98" i="5" l="1"/>
  <c r="E97" i="5" l="1"/>
  <c r="E96" i="5" l="1"/>
  <c r="E95" i="5" l="1"/>
  <c r="E94" i="5" l="1"/>
  <c r="E93" i="5" l="1"/>
  <c r="E92" i="5" l="1"/>
  <c r="E91" i="5" l="1"/>
  <c r="E90" i="5" l="1"/>
  <c r="E89" i="5" l="1"/>
  <c r="E88" i="5" l="1"/>
  <c r="E87" i="5" s="1"/>
  <c r="E86" i="5" l="1"/>
  <c r="E85" i="5" l="1"/>
  <c r="E84" i="5" l="1"/>
  <c r="E83" i="5" l="1"/>
  <c r="E82" i="5" l="1"/>
  <c r="E81" i="5" l="1"/>
  <c r="E80" i="5" l="1"/>
  <c r="E79" i="5" l="1"/>
  <c r="E78" i="5" l="1"/>
  <c r="D77" i="5"/>
  <c r="E77" i="5" l="1"/>
  <c r="E119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<sst xmlns="http://schemas.openxmlformats.org/spreadsheetml/2006/main" count="794" uniqueCount="550">
  <si>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</si>
  <si>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</si>
  <si>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</si>
  <si>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</si>
  <si>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</si>
  <si>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</si>
  <si>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</si>
  <si>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</si>
  <si>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</si>
  <si>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</si>
  <si>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</si>
  <si>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</si>
  <si>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</si>
  <si>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</si>
  <si>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</si>
  <si>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</si>
  <si>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</si>
  <si>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</si>
  <si>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</si>
  <si>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</si>
  <si>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</si>
  <si>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</si>
  <si>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</si>
  <si>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</si>
  <si>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</si>
  <si>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</si>
  <si>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</si>
  <si>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</si>
  <si>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</si>
  <si>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</si>
  <si>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</si>
  <si>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</si>
  <si>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</si>
  <si>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</si>
  <si>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</si>
  <si>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</si>
  <si>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</si>
  <si>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</si>
  <si>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</si>
  <si>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</si>
  <si>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</si>
  <si>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</si>
  <si>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</si>
  <si>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</si>
  <si>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</si>
  <si>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</si>
  <si>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</si>
  <si>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</si>
  <si>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</si>
  <si>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</si>
  <si>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</si>
  <si>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</si>
  <si>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</si>
  <si>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</si>
  <si>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</si>
  <si>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</si>
  <si>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</si>
  <si>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</si>
  <si>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</si>
  <si>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</si>
  <si>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</si>
  <si>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</si>
  <si>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</si>
  <si>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</si>
  <si>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</si>
  <si>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</si>
  <si>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</si>
  <si>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</si>
  <si>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</si>
  <si>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</si>
  <si>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</si>
  <si>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</si>
  <si>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</si>
  <si>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</si>
  <si>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</si>
  <si>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</si>
  <si>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</si>
  <si>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</si>
  <si>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</si>
  <si>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</si>
  <si>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</si>
  <si>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</si>
  <si>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</si>
  <si>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</si>
  <si>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</si>
  <si>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</si>
  <si>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</si>
  <si>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</si>
  <si>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</si>
  <si>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</si>
  <si>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</si>
  <si>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</si>
  <si>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</si>
  <si>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</si>
  <si>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</si>
  <si>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</si>
  <si>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</si>
  <si>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</si>
  <si>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</si>
  <si>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</si>
  <si>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</si>
  <si>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</si>
  <si>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</si>
  <si>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</si>
  <si>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</si>
  <si>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</si>
  <si>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</si>
  <si>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</si>
  <si>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</si>
  <si>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</si>
  <si>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</si>
  <si>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</si>
  <si>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</si>
  <si>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</si>
  <si>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</si>
  <si>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</si>
  <si>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</si>
  <si>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</si>
  <si>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</si>
  <si>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</si>
  <si>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</si>
  <si>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</si>
  <si>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</si>
  <si>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</si>
  <si>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</si>
  <si>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</si>
  <si>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</si>
  <si>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</si>
  <si>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</si>
  <si>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</si>
  <si>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</si>
  <si>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</si>
  <si>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</si>
  <si>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</si>
  <si>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</si>
  <si>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</si>
  <si>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</si>
  <si>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</si>
  <si>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</si>
  <si>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</si>
  <si>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</si>
  <si>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</si>
  <si>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</si>
  <si>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</si>
  <si>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</si>
  <si>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</si>
  <si>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</si>
  <si>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</si>
  <si>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</si>
  <si>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</si>
  <si>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</si>
  <si>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</si>
  <si>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</si>
  <si>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</si>
  <si>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</si>
  <si>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</si>
  <si>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</si>
  <si>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</si>
  <si>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</si>
  <si>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</si>
  <si>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</si>
  <si>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</si>
  <si>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</si>
  <si>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</si>
  <si>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</si>
  <si>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</si>
  <si>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</si>
  <si>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</si>
  <si>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</si>
  <si>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</si>
  <si>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</si>
  <si>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</si>
  <si>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</si>
  <si>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</si>
  <si>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</si>
  <si>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</si>
  <si>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</si>
  <si>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</si>
  <si>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</si>
  <si>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</si>
  <si>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</si>
  <si>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</si>
  <si>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</si>
  <si>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</si>
  <si>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</si>
  <si>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</si>
  <si>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</si>
  <si>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</si>
  <si>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</si>
  <si>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</si>
  <si>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</si>
  <si>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</si>
  <si>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</si>
  <si>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</si>
  <si>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</si>
  <si>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</si>
  <si>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</si>
  <si>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</si>
  <si>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</si>
  <si>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</si>
  <si>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</si>
  <si>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</si>
  <si>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</si>
  <si>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</si>
  <si>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</si>
  <si>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</si>
  <si>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</si>
  <si>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</si>
  <si>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</si>
  <si>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</si>
  <si>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</si>
  <si>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</si>
  <si>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</si>
  <si>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</si>
  <si>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</si>
  <si>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</si>
  <si>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</si>
  <si>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</si>
  <si>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</si>
  <si>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</si>
  <si>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</si>
  <si>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</si>
  <si>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</si>
  <si>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</si>
  <si>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</si>
  <si>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</si>
  <si>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</si>
  <si>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</si>
  <si>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</si>
  <si>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</si>
  <si>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</si>
  <si>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</si>
  <si>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</si>
  <si>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</si>
  <si>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</si>
  <si>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</si>
  <si>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</si>
  <si>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</si>
  <si>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</si>
  <si>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</si>
  <si>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</si>
  <si>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</si>
  <si>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</si>
  <si>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</si>
  <si>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</si>
  <si>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</si>
  <si>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</si>
  <si>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</si>
  <si>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</si>
  <si>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</si>
  <si>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</si>
  <si>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</si>
  <si>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</si>
  <si>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</si>
  <si>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</si>
  <si>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</si>
  <si>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</si>
  <si>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</si>
  <si>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</si>
  <si>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</si>
  <si>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</si>
  <si>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</si>
  <si>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</si>
  <si>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</si>
  <si>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</si>
  <si>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</si>
  <si>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</si>
  <si>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</si>
  <si>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</si>
  <si>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</si>
  <si>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</si>
  <si>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</si>
  <si>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</si>
  <si>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</si>
  <si>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</si>
  <si>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</si>
  <si>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</si>
  <si>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</si>
  <si>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</si>
  <si>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</si>
  <si>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</si>
  <si>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</si>
  <si>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</si>
  <si>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</si>
  <si>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</si>
  <si>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</si>
  <si>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</si>
  <si>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</si>
  <si>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</si>
  <si>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</si>
  <si>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</si>
  <si>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</si>
  <si>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</si>
  <si>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</si>
  <si>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</si>
  <si>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</si>
  <si>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</si>
  <si>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</si>
  <si>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</si>
  <si>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</si>
  <si>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</si>
  <si>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</si>
  <si>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</si>
  <si>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</si>
  <si>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</si>
  <si>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</si>
  <si>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</si>
  <si>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</si>
  <si>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</si>
  <si>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</si>
  <si>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</si>
  <si>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</si>
  <si>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</si>
  <si>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</si>
  <si>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</si>
  <si>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</si>
  <si>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</si>
  <si>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</si>
  <si>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</si>
  <si>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</si>
  <si>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</si>
  <si>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</si>
  <si>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</si>
  <si>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</si>
  <si>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</si>
  <si>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</si>
  <si>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</si>
  <si>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…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</si>
  <si>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</si>
  <si>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</si>
  <si>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</si>
  <si>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</si>
  <si>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</si>
  <si>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Брасовского муниципального района Брянской области на 2020-2022 годы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</si>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</sst>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left" vertical="center" wrapText="1"/>
    </xf>
    <xf numFmtId="0" fontId="23" fillId="0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Font="1" applyBorder="1" applyAlignment="1">
      <alignment horizontal="left" wrapText="1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6" fillId="0" borderId="1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33"/>
  <sheetViews>
    <sheetView showGridLines="0" tabSelected="1" view="pageBreakPreview" zoomScaleNormal="70" zoomScaleSheetLayoutView="100" workbookViewId="0">
      <pane ySplit="4" topLeftCell="A5" activePane="bottomLeft" state="frozen"/>
      <selection pane="bottomLeft" activeCell="D82" sqref="D82"/>
    </sheetView>
  </sheetViews>
  <sheetFormatPr defaultRowHeight="12.75"/>
  <cols>
    <col min="1" max="1" width="20.71093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7.8554687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56.25" customHeight="1">
      <c r="A1" s="64"/>
      <c r="B1" s="64"/>
      <c r="C1" s="79"/>
      <c r="D1" s="79"/>
      <c r="E1" s="79"/>
      <c r="F1" s="79"/>
      <c r="G1" s="79"/>
      <c r="H1" s="79"/>
      <c r="I1" s="113" t="s">
        <v>354</v>
      </c>
      <c r="J1" s="113"/>
      <c r="K1" s="113"/>
    </row>
    <row r="2" spans="1:11" ht="23.25" customHeight="1">
      <c r="A2" s="112" t="s">
        <v>333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1" ht="17.25" customHeight="1">
      <c r="A3" s="111" t="s">
        <v>321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330</v>
      </c>
      <c r="E4" s="69" t="s">
        <v>325</v>
      </c>
      <c r="F4" s="69" t="s">
        <v>324</v>
      </c>
      <c r="G4" s="69" t="s">
        <v>331</v>
      </c>
      <c r="H4" s="69" t="s">
        <v>326</v>
      </c>
      <c r="I4" s="69" t="s">
        <v>328</v>
      </c>
      <c r="J4" s="69" t="s">
        <v>332</v>
      </c>
      <c r="K4" s="69" t="s">
        <v>329</v>
      </c>
    </row>
    <row r="5" spans="1:11" ht="22.5" hidden="1" customHeight="1">
      <c r="A5" s="70" t="s">
        <v>317</v>
      </c>
      <c r="B5" s="71" t="s">
        <v>318</v>
      </c>
      <c r="C5" s="72"/>
      <c r="D5" s="72"/>
      <c r="E5" s="72"/>
      <c r="F5" s="72"/>
      <c r="G5" s="72"/>
      <c r="H5" s="72"/>
      <c r="I5" s="72"/>
      <c r="J5" s="72"/>
      <c r="K5" s="72"/>
    </row>
    <row r="6" spans="1:11" hidden="1">
      <c r="A6" s="73" t="s">
        <v>327</v>
      </c>
      <c r="B6" s="74"/>
      <c r="C6" s="69"/>
      <c r="D6" s="69"/>
      <c r="E6" s="69"/>
      <c r="F6" s="69"/>
      <c r="G6" s="69"/>
      <c r="H6" s="69"/>
      <c r="I6" s="69"/>
      <c r="J6" s="69"/>
      <c r="K6" s="69"/>
    </row>
    <row r="7" spans="1:11" hidden="1">
      <c r="A7" s="75"/>
      <c r="B7" s="76"/>
      <c r="C7" s="77"/>
      <c r="D7" s="77"/>
      <c r="E7" s="77"/>
      <c r="F7" s="77"/>
      <c r="G7" s="77"/>
      <c r="H7" s="72"/>
      <c r="I7" s="77"/>
      <c r="J7" s="77"/>
      <c r="K7" s="77"/>
    </row>
    <row r="8" spans="1:11" ht="22.5" hidden="1" customHeight="1">
      <c r="A8" s="75"/>
      <c r="B8" s="76"/>
      <c r="C8" s="77"/>
      <c r="D8" s="69"/>
      <c r="E8" s="72"/>
      <c r="F8" s="77"/>
      <c r="G8" s="69"/>
      <c r="H8" s="72"/>
      <c r="I8" s="77"/>
      <c r="J8" s="69"/>
      <c r="K8" s="77"/>
    </row>
    <row r="9" spans="1:11" ht="22.5" customHeight="1">
      <c r="A9" s="96" t="s">
        <v>317</v>
      </c>
      <c r="B9" s="97" t="s">
        <v>318</v>
      </c>
      <c r="C9" s="77">
        <f>SUM(C10+C16+C26+C33+C38+C50+C56+C60+C67)</f>
        <v>84493976</v>
      </c>
      <c r="D9" s="77">
        <f>SUM(D10+D16+D26+D33+D38+D50+D56+D60+D67)</f>
        <v>900471</v>
      </c>
      <c r="E9" s="72">
        <f>SUM(C9:D9)</f>
        <v>85394447</v>
      </c>
      <c r="F9" s="77">
        <f>SUM(F10+F16+F26+F33+F38+F50+F56+F60+F67)</f>
        <v>83237159</v>
      </c>
      <c r="G9" s="69"/>
      <c r="H9" s="72">
        <f>SUM(F9:G9)</f>
        <v>83237159</v>
      </c>
      <c r="I9" s="77">
        <f>SUM(I10+I16+I26+I33+I38+I50+I56+I60+I67)</f>
        <v>87480188</v>
      </c>
      <c r="J9" s="69"/>
      <c r="K9" s="72">
        <f>SUM(I9:J9)</f>
        <v>87480188</v>
      </c>
    </row>
    <row r="10" spans="1:11" ht="22.5" hidden="1" customHeight="1">
      <c r="A10" s="96" t="s">
        <v>418</v>
      </c>
      <c r="B10" s="97" t="s">
        <v>446</v>
      </c>
      <c r="C10" s="77">
        <f>SUM(C11)</f>
        <v>68434000</v>
      </c>
      <c r="D10" s="69"/>
      <c r="E10" s="72">
        <f t="shared" ref="E10:E74" si="0">SUM(C10:D10)</f>
        <v>68434000</v>
      </c>
      <c r="F10" s="77">
        <f>SUM(F11)</f>
        <v>73310000</v>
      </c>
      <c r="G10" s="69"/>
      <c r="H10" s="72">
        <f t="shared" ref="H10:H73" si="1">SUM(F10:G10)</f>
        <v>73310000</v>
      </c>
      <c r="I10" s="77">
        <f>SUM(I11)</f>
        <v>78534000</v>
      </c>
      <c r="J10" s="69"/>
      <c r="K10" s="72">
        <f t="shared" ref="K10:K73" si="2">SUM(I10:J10)</f>
        <v>78534000</v>
      </c>
    </row>
    <row r="11" spans="1:11" ht="22.5" hidden="1" customHeight="1">
      <c r="A11" s="96" t="s">
        <v>419</v>
      </c>
      <c r="B11" s="97" t="s">
        <v>447</v>
      </c>
      <c r="C11" s="77">
        <f>SUM(C12:C15)</f>
        <v>68434000</v>
      </c>
      <c r="D11" s="69"/>
      <c r="E11" s="72">
        <f t="shared" si="0"/>
        <v>68434000</v>
      </c>
      <c r="F11" s="77">
        <f>SUM(F12:F15)</f>
        <v>73310000</v>
      </c>
      <c r="G11" s="69"/>
      <c r="H11" s="72">
        <f t="shared" si="1"/>
        <v>73310000</v>
      </c>
      <c r="I11" s="77">
        <f>SUM(I12:I15)</f>
        <v>78534000</v>
      </c>
      <c r="J11" s="69"/>
      <c r="K11" s="72">
        <f t="shared" si="2"/>
        <v>78534000</v>
      </c>
    </row>
    <row r="12" spans="1:11" ht="34.5" hidden="1" customHeight="1">
      <c r="A12" s="97" t="s">
        <v>420</v>
      </c>
      <c r="B12" s="100" t="s">
        <v>448</v>
      </c>
      <c r="C12" s="77">
        <v>67113000</v>
      </c>
      <c r="D12" s="69"/>
      <c r="E12" s="72">
        <f t="shared" si="0"/>
        <v>67113000</v>
      </c>
      <c r="F12" s="77">
        <v>71902000</v>
      </c>
      <c r="G12" s="69"/>
      <c r="H12" s="72">
        <f t="shared" si="1"/>
        <v>71902000</v>
      </c>
      <c r="I12" s="77">
        <v>77029000</v>
      </c>
      <c r="J12" s="69"/>
      <c r="K12" s="72">
        <f t="shared" si="2"/>
        <v>77029000</v>
      </c>
    </row>
    <row r="13" spans="1:11" ht="39" hidden="1" customHeight="1">
      <c r="A13" s="97" t="s">
        <v>421</v>
      </c>
      <c r="B13" s="101" t="s">
        <v>449</v>
      </c>
      <c r="C13" s="77">
        <v>480000</v>
      </c>
      <c r="D13" s="69"/>
      <c r="E13" s="72">
        <f t="shared" si="0"/>
        <v>480000</v>
      </c>
      <c r="F13" s="77">
        <v>513000</v>
      </c>
      <c r="G13" s="69"/>
      <c r="H13" s="72">
        <f t="shared" si="1"/>
        <v>513000</v>
      </c>
      <c r="I13" s="77">
        <v>550000</v>
      </c>
      <c r="J13" s="69"/>
      <c r="K13" s="72">
        <f t="shared" si="2"/>
        <v>550000</v>
      </c>
    </row>
    <row r="14" spans="1:11" ht="24.75" hidden="1" customHeight="1">
      <c r="A14" s="97" t="s">
        <v>422</v>
      </c>
      <c r="B14" s="101" t="s">
        <v>450</v>
      </c>
      <c r="C14" s="77">
        <v>683000</v>
      </c>
      <c r="D14" s="69"/>
      <c r="E14" s="72">
        <f t="shared" si="0"/>
        <v>683000</v>
      </c>
      <c r="F14" s="77">
        <v>731000</v>
      </c>
      <c r="G14" s="69"/>
      <c r="H14" s="72">
        <f t="shared" si="1"/>
        <v>731000</v>
      </c>
      <c r="I14" s="77">
        <v>784000</v>
      </c>
      <c r="J14" s="69"/>
      <c r="K14" s="72">
        <f t="shared" si="2"/>
        <v>784000</v>
      </c>
    </row>
    <row r="15" spans="1:11" ht="51.75" hidden="1" customHeight="1">
      <c r="A15" s="97" t="s">
        <v>423</v>
      </c>
      <c r="B15" s="101" t="s">
        <v>451</v>
      </c>
      <c r="C15" s="77">
        <v>158000</v>
      </c>
      <c r="D15" s="69"/>
      <c r="E15" s="72">
        <f t="shared" si="0"/>
        <v>158000</v>
      </c>
      <c r="F15" s="77">
        <v>164000</v>
      </c>
      <c r="G15" s="69"/>
      <c r="H15" s="72">
        <f t="shared" si="1"/>
        <v>164000</v>
      </c>
      <c r="I15" s="77">
        <v>171000</v>
      </c>
      <c r="J15" s="69"/>
      <c r="K15" s="72">
        <f t="shared" si="2"/>
        <v>171000</v>
      </c>
    </row>
    <row r="16" spans="1:11" ht="22.5" hidden="1" customHeight="1">
      <c r="A16" s="96" t="s">
        <v>424</v>
      </c>
      <c r="B16" s="102" t="s">
        <v>452</v>
      </c>
      <c r="C16" s="77">
        <f>SUM(C17)</f>
        <v>1707476</v>
      </c>
      <c r="D16" s="69"/>
      <c r="E16" s="72">
        <f t="shared" si="0"/>
        <v>1707476</v>
      </c>
      <c r="F16" s="77">
        <f>SUM(F17)</f>
        <v>1796659</v>
      </c>
      <c r="G16" s="69"/>
      <c r="H16" s="72">
        <f t="shared" si="1"/>
        <v>1796659</v>
      </c>
      <c r="I16" s="77">
        <f>SUM(I17)</f>
        <v>1906688</v>
      </c>
      <c r="J16" s="69"/>
      <c r="K16" s="72">
        <f t="shared" si="2"/>
        <v>1906688</v>
      </c>
    </row>
    <row r="17" spans="1:11" ht="23.25" hidden="1" customHeight="1">
      <c r="A17" s="97" t="s">
        <v>425</v>
      </c>
      <c r="B17" s="102" t="s">
        <v>453</v>
      </c>
      <c r="C17" s="77">
        <f>SUM(C24+C22+C20+C18)</f>
        <v>1707476</v>
      </c>
      <c r="D17" s="69"/>
      <c r="E17" s="72">
        <f t="shared" si="0"/>
        <v>1707476</v>
      </c>
      <c r="F17" s="77">
        <f>SUM(F24+F22+F20+F18)</f>
        <v>1796659</v>
      </c>
      <c r="G17" s="69"/>
      <c r="H17" s="72">
        <f t="shared" si="1"/>
        <v>1796659</v>
      </c>
      <c r="I17" s="77">
        <f>SUM(I24+I22+I20+I18)</f>
        <v>1906688</v>
      </c>
      <c r="J17" s="69"/>
      <c r="K17" s="72">
        <f t="shared" si="2"/>
        <v>1906688</v>
      </c>
    </row>
    <row r="18" spans="1:11" ht="22.5" hidden="1" customHeight="1">
      <c r="A18" s="97" t="s">
        <v>426</v>
      </c>
      <c r="B18" s="81" t="s">
        <v>454</v>
      </c>
      <c r="C18" s="77">
        <v>782427</v>
      </c>
      <c r="D18" s="69"/>
      <c r="E18" s="72">
        <f t="shared" si="0"/>
        <v>782427</v>
      </c>
      <c r="F18" s="77">
        <v>828231</v>
      </c>
      <c r="G18" s="69"/>
      <c r="H18" s="72">
        <f t="shared" si="1"/>
        <v>828231</v>
      </c>
      <c r="I18" s="77">
        <v>877605</v>
      </c>
      <c r="J18" s="69"/>
      <c r="K18" s="72">
        <f t="shared" si="2"/>
        <v>877605</v>
      </c>
    </row>
    <row r="19" spans="1:11" ht="22.5" hidden="1" customHeight="1">
      <c r="A19" s="98" t="s">
        <v>427</v>
      </c>
      <c r="B19" s="103" t="s">
        <v>455</v>
      </c>
      <c r="C19" s="77">
        <v>782427</v>
      </c>
      <c r="D19" s="69"/>
      <c r="E19" s="72">
        <f t="shared" si="0"/>
        <v>782427</v>
      </c>
      <c r="F19" s="77">
        <v>828231</v>
      </c>
      <c r="G19" s="69"/>
      <c r="H19" s="72">
        <f t="shared" si="1"/>
        <v>828231</v>
      </c>
      <c r="I19" s="77">
        <v>877605</v>
      </c>
      <c r="J19" s="69"/>
      <c r="K19" s="72">
        <f t="shared" si="2"/>
        <v>877605</v>
      </c>
    </row>
    <row r="20" spans="1:11" ht="22.5" hidden="1" customHeight="1">
      <c r="A20" s="97" t="s">
        <v>428</v>
      </c>
      <c r="B20" s="81" t="s">
        <v>456</v>
      </c>
      <c r="C20" s="77">
        <v>4032</v>
      </c>
      <c r="D20" s="69"/>
      <c r="E20" s="72">
        <f t="shared" si="0"/>
        <v>4032</v>
      </c>
      <c r="F20" s="77">
        <v>4157</v>
      </c>
      <c r="G20" s="69"/>
      <c r="H20" s="72">
        <f t="shared" si="1"/>
        <v>4157</v>
      </c>
      <c r="I20" s="77">
        <v>4328</v>
      </c>
      <c r="J20" s="69"/>
      <c r="K20" s="72">
        <f t="shared" si="2"/>
        <v>4328</v>
      </c>
    </row>
    <row r="21" spans="1:11" ht="22.5" hidden="1" customHeight="1">
      <c r="A21" s="99" t="s">
        <v>429</v>
      </c>
      <c r="B21" s="103" t="s">
        <v>457</v>
      </c>
      <c r="C21" s="77">
        <v>4032</v>
      </c>
      <c r="D21" s="69"/>
      <c r="E21" s="72">
        <f t="shared" si="0"/>
        <v>4032</v>
      </c>
      <c r="F21" s="77">
        <v>4157</v>
      </c>
      <c r="G21" s="69"/>
      <c r="H21" s="72">
        <f t="shared" si="1"/>
        <v>4157</v>
      </c>
      <c r="I21" s="77">
        <v>4328</v>
      </c>
      <c r="J21" s="69"/>
      <c r="K21" s="72">
        <f t="shared" si="2"/>
        <v>4328</v>
      </c>
    </row>
    <row r="22" spans="1:11" ht="22.5" hidden="1" customHeight="1">
      <c r="A22" s="97" t="s">
        <v>430</v>
      </c>
      <c r="B22" s="81" t="s">
        <v>458</v>
      </c>
      <c r="C22" s="77">
        <v>1021996</v>
      </c>
      <c r="D22" s="69"/>
      <c r="E22" s="72">
        <f t="shared" si="0"/>
        <v>1021996</v>
      </c>
      <c r="F22" s="77">
        <v>1078811</v>
      </c>
      <c r="G22" s="69"/>
      <c r="H22" s="72">
        <f t="shared" si="1"/>
        <v>1078811</v>
      </c>
      <c r="I22" s="77">
        <v>1136146</v>
      </c>
      <c r="J22" s="69"/>
      <c r="K22" s="72">
        <f t="shared" si="2"/>
        <v>1136146</v>
      </c>
    </row>
    <row r="23" spans="1:11" ht="22.5" hidden="1" customHeight="1">
      <c r="A23" s="97" t="s">
        <v>431</v>
      </c>
      <c r="B23" s="103" t="s">
        <v>459</v>
      </c>
      <c r="C23" s="77">
        <v>1021996</v>
      </c>
      <c r="D23" s="69"/>
      <c r="E23" s="72">
        <f t="shared" si="0"/>
        <v>1021996</v>
      </c>
      <c r="F23" s="77">
        <v>1078811</v>
      </c>
      <c r="G23" s="69"/>
      <c r="H23" s="72">
        <f t="shared" si="1"/>
        <v>1078811</v>
      </c>
      <c r="I23" s="77">
        <v>1136146</v>
      </c>
      <c r="J23" s="69"/>
      <c r="K23" s="72">
        <f t="shared" si="2"/>
        <v>1136146</v>
      </c>
    </row>
    <row r="24" spans="1:11" ht="22.5" hidden="1" customHeight="1">
      <c r="A24" s="97" t="s">
        <v>432</v>
      </c>
      <c r="B24" s="81" t="s">
        <v>460</v>
      </c>
      <c r="C24" s="77">
        <v>-100979</v>
      </c>
      <c r="D24" s="69"/>
      <c r="E24" s="72">
        <f t="shared" si="0"/>
        <v>-100979</v>
      </c>
      <c r="F24" s="77">
        <v>-114540</v>
      </c>
      <c r="G24" s="69"/>
      <c r="H24" s="72">
        <f t="shared" si="1"/>
        <v>-114540</v>
      </c>
      <c r="I24" s="77">
        <v>-111391</v>
      </c>
      <c r="J24" s="69"/>
      <c r="K24" s="72">
        <f t="shared" si="2"/>
        <v>-111391</v>
      </c>
    </row>
    <row r="25" spans="1:11" ht="22.5" hidden="1" customHeight="1">
      <c r="A25" s="97" t="s">
        <v>433</v>
      </c>
      <c r="B25" s="103" t="s">
        <v>461</v>
      </c>
      <c r="C25" s="77">
        <v>-100979</v>
      </c>
      <c r="D25" s="69"/>
      <c r="E25" s="72">
        <f t="shared" si="0"/>
        <v>-100979</v>
      </c>
      <c r="F25" s="77">
        <v>-114540</v>
      </c>
      <c r="G25" s="69"/>
      <c r="H25" s="72">
        <f t="shared" si="1"/>
        <v>-114540</v>
      </c>
      <c r="I25" s="77">
        <v>-111391</v>
      </c>
      <c r="J25" s="69"/>
      <c r="K25" s="72">
        <f t="shared" si="2"/>
        <v>-111391</v>
      </c>
    </row>
    <row r="26" spans="1:11" ht="22.5" hidden="1" customHeight="1">
      <c r="A26" s="96" t="s">
        <v>434</v>
      </c>
      <c r="B26" s="101" t="s">
        <v>462</v>
      </c>
      <c r="C26" s="77">
        <f>SUM(C27+C29+C31)</f>
        <v>3994000</v>
      </c>
      <c r="D26" s="69"/>
      <c r="E26" s="72">
        <f t="shared" si="0"/>
        <v>3994000</v>
      </c>
      <c r="F26" s="77">
        <f>SUM(F27+F29+F31)</f>
        <v>1855000</v>
      </c>
      <c r="G26" s="69"/>
      <c r="H26" s="72">
        <f t="shared" si="1"/>
        <v>1855000</v>
      </c>
      <c r="I26" s="77">
        <v>785000</v>
      </c>
      <c r="J26" s="69"/>
      <c r="K26" s="72">
        <f t="shared" si="2"/>
        <v>785000</v>
      </c>
    </row>
    <row r="27" spans="1:11" ht="22.5" hidden="1" customHeight="1">
      <c r="A27" s="96" t="s">
        <v>435</v>
      </c>
      <c r="B27" s="101" t="s">
        <v>463</v>
      </c>
      <c r="C27" s="77">
        <v>3301000</v>
      </c>
      <c r="D27" s="69"/>
      <c r="E27" s="72">
        <f t="shared" si="0"/>
        <v>3301000</v>
      </c>
      <c r="F27" s="77">
        <v>1119000</v>
      </c>
      <c r="G27" s="69"/>
      <c r="H27" s="72">
        <f t="shared" si="1"/>
        <v>1119000</v>
      </c>
      <c r="I27" s="77"/>
      <c r="J27" s="69"/>
      <c r="K27" s="72">
        <f t="shared" si="2"/>
        <v>0</v>
      </c>
    </row>
    <row r="28" spans="1:11" ht="22.5" hidden="1" customHeight="1">
      <c r="A28" s="97" t="s">
        <v>436</v>
      </c>
      <c r="B28" s="101" t="s">
        <v>463</v>
      </c>
      <c r="C28" s="77">
        <v>3301000</v>
      </c>
      <c r="D28" s="69"/>
      <c r="E28" s="72">
        <f t="shared" si="0"/>
        <v>3301000</v>
      </c>
      <c r="F28" s="77">
        <v>1119000</v>
      </c>
      <c r="G28" s="69"/>
      <c r="H28" s="72">
        <f t="shared" si="1"/>
        <v>1119000</v>
      </c>
      <c r="I28" s="77"/>
      <c r="J28" s="69"/>
      <c r="K28" s="72">
        <f t="shared" si="2"/>
        <v>0</v>
      </c>
    </row>
    <row r="29" spans="1:11" ht="22.5" hidden="1" customHeight="1">
      <c r="A29" s="96" t="s">
        <v>437</v>
      </c>
      <c r="B29" s="101" t="s">
        <v>464</v>
      </c>
      <c r="C29" s="77">
        <v>655000</v>
      </c>
      <c r="D29" s="69"/>
      <c r="E29" s="72">
        <f t="shared" si="0"/>
        <v>655000</v>
      </c>
      <c r="F29" s="77">
        <v>699000</v>
      </c>
      <c r="G29" s="69"/>
      <c r="H29" s="72">
        <f t="shared" si="1"/>
        <v>699000</v>
      </c>
      <c r="I29" s="77">
        <v>753000</v>
      </c>
      <c r="J29" s="69"/>
      <c r="K29" s="72">
        <f t="shared" si="2"/>
        <v>753000</v>
      </c>
    </row>
    <row r="30" spans="1:11" ht="22.5" hidden="1" customHeight="1">
      <c r="A30" s="97" t="s">
        <v>438</v>
      </c>
      <c r="B30" s="101" t="s">
        <v>464</v>
      </c>
      <c r="C30" s="77">
        <v>655000</v>
      </c>
      <c r="D30" s="69"/>
      <c r="E30" s="72">
        <f t="shared" si="0"/>
        <v>655000</v>
      </c>
      <c r="F30" s="77">
        <v>699000</v>
      </c>
      <c r="G30" s="69"/>
      <c r="H30" s="72">
        <f t="shared" si="1"/>
        <v>699000</v>
      </c>
      <c r="I30" s="77">
        <v>753000</v>
      </c>
      <c r="J30" s="69"/>
      <c r="K30" s="72">
        <f t="shared" si="2"/>
        <v>753000</v>
      </c>
    </row>
    <row r="31" spans="1:11" ht="22.5" hidden="1" customHeight="1">
      <c r="A31" s="96" t="s">
        <v>439</v>
      </c>
      <c r="B31" s="104" t="s">
        <v>465</v>
      </c>
      <c r="C31" s="77">
        <v>38000</v>
      </c>
      <c r="D31" s="69"/>
      <c r="E31" s="72">
        <f t="shared" si="0"/>
        <v>38000</v>
      </c>
      <c r="F31" s="77">
        <v>37000</v>
      </c>
      <c r="G31" s="69"/>
      <c r="H31" s="72">
        <f t="shared" si="1"/>
        <v>37000</v>
      </c>
      <c r="I31" s="77">
        <v>32000</v>
      </c>
      <c r="J31" s="69"/>
      <c r="K31" s="72">
        <f t="shared" si="2"/>
        <v>32000</v>
      </c>
    </row>
    <row r="32" spans="1:11" ht="22.5" hidden="1" customHeight="1">
      <c r="A32" s="97" t="s">
        <v>440</v>
      </c>
      <c r="B32" s="81" t="s">
        <v>466</v>
      </c>
      <c r="C32" s="77">
        <v>38000</v>
      </c>
      <c r="D32" s="69"/>
      <c r="E32" s="72">
        <f t="shared" si="0"/>
        <v>38000</v>
      </c>
      <c r="F32" s="77">
        <v>37000</v>
      </c>
      <c r="G32" s="69"/>
      <c r="H32" s="72">
        <f t="shared" si="1"/>
        <v>37000</v>
      </c>
      <c r="I32" s="77">
        <v>32000</v>
      </c>
      <c r="J32" s="69"/>
      <c r="K32" s="72">
        <f t="shared" si="2"/>
        <v>32000</v>
      </c>
    </row>
    <row r="33" spans="1:11" ht="22.5" hidden="1" customHeight="1">
      <c r="A33" s="96" t="s">
        <v>441</v>
      </c>
      <c r="B33" s="101" t="s">
        <v>467</v>
      </c>
      <c r="C33" s="77">
        <f>SUM(C35+C36)</f>
        <v>1395000</v>
      </c>
      <c r="D33" s="69"/>
      <c r="E33" s="72">
        <f t="shared" si="0"/>
        <v>1395000</v>
      </c>
      <c r="F33" s="77">
        <f>SUM(F35+F36)</f>
        <v>1559000</v>
      </c>
      <c r="G33" s="69"/>
      <c r="H33" s="72">
        <f t="shared" si="1"/>
        <v>1559000</v>
      </c>
      <c r="I33" s="77">
        <f>SUM(I34+I36)</f>
        <v>1538000</v>
      </c>
      <c r="J33" s="69"/>
      <c r="K33" s="72">
        <f t="shared" si="2"/>
        <v>1538000</v>
      </c>
    </row>
    <row r="34" spans="1:11" ht="22.5" hidden="1" customHeight="1">
      <c r="A34" s="96" t="s">
        <v>442</v>
      </c>
      <c r="B34" s="101" t="s">
        <v>468</v>
      </c>
      <c r="C34" s="77">
        <v>1380000</v>
      </c>
      <c r="D34" s="69"/>
      <c r="E34" s="72">
        <f t="shared" si="0"/>
        <v>1380000</v>
      </c>
      <c r="F34" s="77">
        <v>1544000</v>
      </c>
      <c r="G34" s="69"/>
      <c r="H34" s="72">
        <f t="shared" si="1"/>
        <v>1544000</v>
      </c>
      <c r="I34" s="77">
        <v>1523000</v>
      </c>
      <c r="J34" s="69"/>
      <c r="K34" s="72">
        <f t="shared" si="2"/>
        <v>1523000</v>
      </c>
    </row>
    <row r="35" spans="1:11" ht="22.5" hidden="1" customHeight="1">
      <c r="A35" s="97" t="s">
        <v>443</v>
      </c>
      <c r="B35" s="101" t="s">
        <v>469</v>
      </c>
      <c r="C35" s="77">
        <v>1380000</v>
      </c>
      <c r="D35" s="69"/>
      <c r="E35" s="72">
        <f t="shared" si="0"/>
        <v>1380000</v>
      </c>
      <c r="F35" s="77">
        <v>1544000</v>
      </c>
      <c r="G35" s="69"/>
      <c r="H35" s="72">
        <f t="shared" si="1"/>
        <v>1544000</v>
      </c>
      <c r="I35" s="77">
        <v>1523000</v>
      </c>
      <c r="J35" s="69"/>
      <c r="K35" s="72">
        <f t="shared" si="2"/>
        <v>1523000</v>
      </c>
    </row>
    <row r="36" spans="1:11" ht="22.5" hidden="1" customHeight="1">
      <c r="A36" s="96" t="s">
        <v>444</v>
      </c>
      <c r="B36" s="101" t="s">
        <v>470</v>
      </c>
      <c r="C36" s="77">
        <v>15000</v>
      </c>
      <c r="D36" s="69"/>
      <c r="E36" s="72">
        <f t="shared" si="0"/>
        <v>15000</v>
      </c>
      <c r="F36" s="77">
        <v>15000</v>
      </c>
      <c r="G36" s="69"/>
      <c r="H36" s="72">
        <f t="shared" si="1"/>
        <v>15000</v>
      </c>
      <c r="I36" s="77">
        <v>15000</v>
      </c>
      <c r="J36" s="69"/>
      <c r="K36" s="72">
        <f t="shared" si="2"/>
        <v>15000</v>
      </c>
    </row>
    <row r="37" spans="1:11" ht="22.5" hidden="1" customHeight="1">
      <c r="A37" s="97" t="s">
        <v>445</v>
      </c>
      <c r="B37" s="100" t="s">
        <v>471</v>
      </c>
      <c r="C37" s="77">
        <v>15000</v>
      </c>
      <c r="D37" s="69"/>
      <c r="E37" s="72">
        <f t="shared" si="0"/>
        <v>15000</v>
      </c>
      <c r="F37" s="77">
        <v>15000</v>
      </c>
      <c r="G37" s="69"/>
      <c r="H37" s="72">
        <f t="shared" si="1"/>
        <v>15000</v>
      </c>
      <c r="I37" s="77">
        <v>15000</v>
      </c>
      <c r="J37" s="69"/>
      <c r="K37" s="72">
        <f t="shared" si="2"/>
        <v>15000</v>
      </c>
    </row>
    <row r="38" spans="1:11" ht="22.5" hidden="1" customHeight="1">
      <c r="A38" s="96" t="s">
        <v>472</v>
      </c>
      <c r="B38" s="100" t="s">
        <v>484</v>
      </c>
      <c r="C38" s="77">
        <f>SUM(C39+C41+C47)</f>
        <v>4316500</v>
      </c>
      <c r="D38" s="69"/>
      <c r="E38" s="72">
        <f t="shared" si="0"/>
        <v>4316500</v>
      </c>
      <c r="F38" s="77">
        <f>SUM(F39+F41+F47)</f>
        <v>4316500</v>
      </c>
      <c r="G38" s="69"/>
      <c r="H38" s="72">
        <f t="shared" si="1"/>
        <v>4316500</v>
      </c>
      <c r="I38" s="77">
        <f>SUM(I39+I41+I47)</f>
        <v>4316500</v>
      </c>
      <c r="J38" s="69"/>
      <c r="K38" s="72">
        <f t="shared" si="2"/>
        <v>4316500</v>
      </c>
    </row>
    <row r="39" spans="1:11" ht="22.5" hidden="1" customHeight="1">
      <c r="A39" s="96" t="s">
        <v>473</v>
      </c>
      <c r="B39" s="100" t="s">
        <v>485</v>
      </c>
      <c r="C39" s="77">
        <v>1500</v>
      </c>
      <c r="D39" s="69"/>
      <c r="E39" s="72">
        <f t="shared" si="0"/>
        <v>1500</v>
      </c>
      <c r="F39" s="77">
        <v>1500</v>
      </c>
      <c r="G39" s="69"/>
      <c r="H39" s="72">
        <f t="shared" si="1"/>
        <v>1500</v>
      </c>
      <c r="I39" s="77">
        <v>1500</v>
      </c>
      <c r="J39" s="69"/>
      <c r="K39" s="72">
        <f t="shared" si="2"/>
        <v>1500</v>
      </c>
    </row>
    <row r="40" spans="1:11" ht="22.5" hidden="1" customHeight="1">
      <c r="A40" s="97" t="s">
        <v>474</v>
      </c>
      <c r="B40" s="100" t="s">
        <v>486</v>
      </c>
      <c r="C40" s="77">
        <v>1500</v>
      </c>
      <c r="D40" s="69"/>
      <c r="E40" s="72">
        <f t="shared" si="0"/>
        <v>1500</v>
      </c>
      <c r="F40" s="77">
        <v>1500</v>
      </c>
      <c r="G40" s="69"/>
      <c r="H40" s="72">
        <f t="shared" si="1"/>
        <v>1500</v>
      </c>
      <c r="I40" s="77">
        <v>1500</v>
      </c>
      <c r="J40" s="69"/>
      <c r="K40" s="72">
        <f t="shared" si="2"/>
        <v>1500</v>
      </c>
    </row>
    <row r="41" spans="1:11" ht="22.5" hidden="1" customHeight="1">
      <c r="A41" s="96" t="s">
        <v>475</v>
      </c>
      <c r="B41" s="100" t="s">
        <v>487</v>
      </c>
      <c r="C41" s="77">
        <f>SUM(C42+C45)</f>
        <v>4304500</v>
      </c>
      <c r="D41" s="69"/>
      <c r="E41" s="72">
        <f t="shared" si="0"/>
        <v>4304500</v>
      </c>
      <c r="F41" s="77">
        <v>4304500</v>
      </c>
      <c r="G41" s="69"/>
      <c r="H41" s="72">
        <f t="shared" si="1"/>
        <v>4304500</v>
      </c>
      <c r="I41" s="77">
        <v>4304500</v>
      </c>
      <c r="J41" s="69"/>
      <c r="K41" s="72">
        <f t="shared" si="2"/>
        <v>4304500</v>
      </c>
    </row>
    <row r="42" spans="1:11" ht="22.5" hidden="1" customHeight="1">
      <c r="A42" s="96" t="s">
        <v>476</v>
      </c>
      <c r="B42" s="100" t="s">
        <v>488</v>
      </c>
      <c r="C42" s="77">
        <v>4227000</v>
      </c>
      <c r="D42" s="69"/>
      <c r="E42" s="72">
        <f t="shared" si="0"/>
        <v>4227000</v>
      </c>
      <c r="F42" s="77">
        <v>4227000</v>
      </c>
      <c r="G42" s="69"/>
      <c r="H42" s="72">
        <f t="shared" si="1"/>
        <v>4227000</v>
      </c>
      <c r="I42" s="77">
        <v>4227000</v>
      </c>
      <c r="J42" s="69"/>
      <c r="K42" s="72">
        <f t="shared" si="2"/>
        <v>4227000</v>
      </c>
    </row>
    <row r="43" spans="1:11" ht="22.5" hidden="1" customHeight="1">
      <c r="A43" s="97" t="s">
        <v>477</v>
      </c>
      <c r="B43" s="100" t="s">
        <v>543</v>
      </c>
      <c r="C43" s="77">
        <v>2996000</v>
      </c>
      <c r="D43" s="69"/>
      <c r="E43" s="72">
        <f t="shared" si="0"/>
        <v>2996000</v>
      </c>
      <c r="F43" s="77">
        <v>2996000</v>
      </c>
      <c r="G43" s="69"/>
      <c r="H43" s="72">
        <f t="shared" si="1"/>
        <v>2996000</v>
      </c>
      <c r="I43" s="77">
        <v>2996000</v>
      </c>
      <c r="J43" s="69"/>
      <c r="K43" s="72">
        <f t="shared" si="2"/>
        <v>2996000</v>
      </c>
    </row>
    <row r="44" spans="1:11" ht="22.5" hidden="1" customHeight="1">
      <c r="A44" s="97" t="s">
        <v>480</v>
      </c>
      <c r="B44" s="100" t="s">
        <v>489</v>
      </c>
      <c r="C44" s="77">
        <v>1231000</v>
      </c>
      <c r="D44" s="69"/>
      <c r="E44" s="72">
        <f t="shared" si="0"/>
        <v>1231000</v>
      </c>
      <c r="F44" s="77">
        <v>1231000</v>
      </c>
      <c r="G44" s="69"/>
      <c r="H44" s="72">
        <f t="shared" si="1"/>
        <v>1231000</v>
      </c>
      <c r="I44" s="77">
        <v>1231000</v>
      </c>
      <c r="J44" s="69"/>
      <c r="K44" s="72">
        <f t="shared" si="2"/>
        <v>1231000</v>
      </c>
    </row>
    <row r="45" spans="1:11" ht="22.5" hidden="1" customHeight="1">
      <c r="A45" s="96" t="s">
        <v>478</v>
      </c>
      <c r="B45" s="86" t="s">
        <v>490</v>
      </c>
      <c r="C45" s="77">
        <f>SUM(C46)</f>
        <v>77500</v>
      </c>
      <c r="D45" s="69"/>
      <c r="E45" s="72">
        <f t="shared" si="0"/>
        <v>77500</v>
      </c>
      <c r="F45" s="77">
        <v>77500</v>
      </c>
      <c r="G45" s="69"/>
      <c r="H45" s="72">
        <f t="shared" si="1"/>
        <v>77500</v>
      </c>
      <c r="I45" s="77">
        <v>77500</v>
      </c>
      <c r="J45" s="69"/>
      <c r="K45" s="72">
        <f t="shared" si="2"/>
        <v>77500</v>
      </c>
    </row>
    <row r="46" spans="1:11" ht="22.5" hidden="1" customHeight="1">
      <c r="A46" s="97" t="s">
        <v>479</v>
      </c>
      <c r="B46" s="86" t="s">
        <v>491</v>
      </c>
      <c r="C46" s="77">
        <v>77500</v>
      </c>
      <c r="D46" s="69"/>
      <c r="E46" s="72">
        <f t="shared" si="0"/>
        <v>77500</v>
      </c>
      <c r="F46" s="77">
        <v>77500</v>
      </c>
      <c r="G46" s="69"/>
      <c r="H46" s="72">
        <f t="shared" si="1"/>
        <v>77500</v>
      </c>
      <c r="I46" s="77">
        <v>77500</v>
      </c>
      <c r="J46" s="69"/>
      <c r="K46" s="72">
        <f t="shared" si="2"/>
        <v>77500</v>
      </c>
    </row>
    <row r="47" spans="1:11" ht="22.5" hidden="1" customHeight="1">
      <c r="A47" s="96" t="s">
        <v>481</v>
      </c>
      <c r="B47" s="105" t="s">
        <v>492</v>
      </c>
      <c r="C47" s="77">
        <f>SUM(C48)</f>
        <v>10500</v>
      </c>
      <c r="D47" s="69"/>
      <c r="E47" s="72">
        <f t="shared" si="0"/>
        <v>10500</v>
      </c>
      <c r="F47" s="77">
        <v>10500</v>
      </c>
      <c r="G47" s="69"/>
      <c r="H47" s="72">
        <f t="shared" si="1"/>
        <v>10500</v>
      </c>
      <c r="I47" s="77">
        <v>10500</v>
      </c>
      <c r="J47" s="69"/>
      <c r="K47" s="72">
        <f t="shared" si="2"/>
        <v>10500</v>
      </c>
    </row>
    <row r="48" spans="1:11" ht="22.5" hidden="1" customHeight="1">
      <c r="A48" s="97" t="s">
        <v>482</v>
      </c>
      <c r="B48" s="105" t="s">
        <v>493</v>
      </c>
      <c r="C48" s="77">
        <v>10500</v>
      </c>
      <c r="D48" s="69"/>
      <c r="E48" s="72">
        <f t="shared" si="0"/>
        <v>10500</v>
      </c>
      <c r="F48" s="77">
        <v>10500</v>
      </c>
      <c r="G48" s="69"/>
      <c r="H48" s="72">
        <f t="shared" si="1"/>
        <v>10500</v>
      </c>
      <c r="I48" s="77">
        <v>10500</v>
      </c>
      <c r="J48" s="69"/>
      <c r="K48" s="72">
        <f t="shared" si="2"/>
        <v>10500</v>
      </c>
    </row>
    <row r="49" spans="1:11" ht="22.5" hidden="1" customHeight="1">
      <c r="A49" s="97" t="s">
        <v>483</v>
      </c>
      <c r="B49" s="100" t="s">
        <v>494</v>
      </c>
      <c r="C49" s="77">
        <v>10500</v>
      </c>
      <c r="D49" s="69"/>
      <c r="E49" s="72">
        <f t="shared" si="0"/>
        <v>10500</v>
      </c>
      <c r="F49" s="77">
        <v>10500</v>
      </c>
      <c r="G49" s="69"/>
      <c r="H49" s="72">
        <f t="shared" si="1"/>
        <v>10500</v>
      </c>
      <c r="I49" s="77">
        <v>10500</v>
      </c>
      <c r="J49" s="69"/>
      <c r="K49" s="72">
        <f t="shared" si="2"/>
        <v>10500</v>
      </c>
    </row>
    <row r="50" spans="1:11" ht="21.75" hidden="1" customHeight="1">
      <c r="A50" s="96" t="s">
        <v>495</v>
      </c>
      <c r="B50" s="100" t="s">
        <v>496</v>
      </c>
      <c r="C50" s="77">
        <f>SUM(C51)</f>
        <v>327000</v>
      </c>
      <c r="D50" s="69"/>
      <c r="E50" s="72">
        <f t="shared" si="0"/>
        <v>327000</v>
      </c>
      <c r="F50" s="77">
        <v>327000</v>
      </c>
      <c r="G50" s="69"/>
      <c r="H50" s="72">
        <f t="shared" si="1"/>
        <v>327000</v>
      </c>
      <c r="I50" s="77">
        <v>327000</v>
      </c>
      <c r="J50" s="69"/>
      <c r="K50" s="72">
        <f t="shared" si="2"/>
        <v>327000</v>
      </c>
    </row>
    <row r="51" spans="1:11" ht="22.5" hidden="1" customHeight="1">
      <c r="A51" s="97" t="s">
        <v>497</v>
      </c>
      <c r="B51" s="100" t="s">
        <v>498</v>
      </c>
      <c r="C51" s="77">
        <f>SUM(C55+C53+C52)</f>
        <v>327000</v>
      </c>
      <c r="D51" s="69"/>
      <c r="E51" s="72">
        <f t="shared" si="0"/>
        <v>327000</v>
      </c>
      <c r="F51" s="77">
        <v>327000</v>
      </c>
      <c r="G51" s="69"/>
      <c r="H51" s="72">
        <f t="shared" si="1"/>
        <v>327000</v>
      </c>
      <c r="I51" s="77">
        <v>327000</v>
      </c>
      <c r="J51" s="69"/>
      <c r="K51" s="72">
        <f t="shared" si="2"/>
        <v>327000</v>
      </c>
    </row>
    <row r="52" spans="1:11" ht="22.5" hidden="1" customHeight="1">
      <c r="A52" s="97" t="s">
        <v>500</v>
      </c>
      <c r="B52" s="100" t="s">
        <v>514</v>
      </c>
      <c r="C52" s="77">
        <v>16000</v>
      </c>
      <c r="D52" s="69"/>
      <c r="E52" s="72">
        <f t="shared" si="0"/>
        <v>16000</v>
      </c>
      <c r="F52" s="77">
        <v>16000</v>
      </c>
      <c r="G52" s="69"/>
      <c r="H52" s="72">
        <f t="shared" si="1"/>
        <v>16000</v>
      </c>
      <c r="I52" s="77">
        <v>16000</v>
      </c>
      <c r="J52" s="69"/>
      <c r="K52" s="72">
        <f t="shared" si="2"/>
        <v>16000</v>
      </c>
    </row>
    <row r="53" spans="1:11" ht="22.5" hidden="1" customHeight="1">
      <c r="A53" s="97" t="s">
        <v>501</v>
      </c>
      <c r="B53" s="100" t="s">
        <v>502</v>
      </c>
      <c r="C53" s="77">
        <v>28000</v>
      </c>
      <c r="D53" s="69"/>
      <c r="E53" s="72">
        <f t="shared" si="0"/>
        <v>28000</v>
      </c>
      <c r="F53" s="77">
        <v>28000</v>
      </c>
      <c r="G53" s="69"/>
      <c r="H53" s="72">
        <f t="shared" si="1"/>
        <v>28000</v>
      </c>
      <c r="I53" s="77">
        <v>28000</v>
      </c>
      <c r="J53" s="69"/>
      <c r="K53" s="72">
        <f t="shared" si="2"/>
        <v>28000</v>
      </c>
    </row>
    <row r="54" spans="1:11" ht="22.5" hidden="1" customHeight="1">
      <c r="A54" s="97" t="s">
        <v>503</v>
      </c>
      <c r="B54" s="100" t="s">
        <v>504</v>
      </c>
      <c r="C54" s="77">
        <v>283000</v>
      </c>
      <c r="D54" s="69"/>
      <c r="E54" s="72">
        <f t="shared" si="0"/>
        <v>283000</v>
      </c>
      <c r="F54" s="77">
        <v>283000</v>
      </c>
      <c r="G54" s="69"/>
      <c r="H54" s="72">
        <f t="shared" si="1"/>
        <v>283000</v>
      </c>
      <c r="I54" s="77">
        <v>283000</v>
      </c>
      <c r="J54" s="69"/>
      <c r="K54" s="72">
        <f t="shared" si="2"/>
        <v>283000</v>
      </c>
    </row>
    <row r="55" spans="1:11" ht="22.5" hidden="1" customHeight="1">
      <c r="A55" s="97" t="s">
        <v>505</v>
      </c>
      <c r="B55" s="100" t="s">
        <v>506</v>
      </c>
      <c r="C55" s="77">
        <v>283000</v>
      </c>
      <c r="D55" s="69"/>
      <c r="E55" s="72">
        <f t="shared" si="0"/>
        <v>283000</v>
      </c>
      <c r="F55" s="77">
        <v>283000</v>
      </c>
      <c r="G55" s="69"/>
      <c r="H55" s="72">
        <f t="shared" si="1"/>
        <v>283000</v>
      </c>
      <c r="I55" s="77">
        <v>283000</v>
      </c>
      <c r="J55" s="69"/>
      <c r="K55" s="72">
        <f t="shared" si="2"/>
        <v>283000</v>
      </c>
    </row>
    <row r="56" spans="1:11" ht="22.5" hidden="1" customHeight="1">
      <c r="A56" s="96" t="s">
        <v>499</v>
      </c>
      <c r="B56" s="100" t="s">
        <v>507</v>
      </c>
      <c r="C56" s="77">
        <v>35000</v>
      </c>
      <c r="D56" s="69"/>
      <c r="E56" s="72">
        <f t="shared" si="0"/>
        <v>35000</v>
      </c>
      <c r="F56" s="77">
        <v>38000</v>
      </c>
      <c r="G56" s="69"/>
      <c r="H56" s="72">
        <f t="shared" si="1"/>
        <v>38000</v>
      </c>
      <c r="I56" s="77">
        <v>38000</v>
      </c>
      <c r="J56" s="69"/>
      <c r="K56" s="72">
        <f t="shared" si="2"/>
        <v>38000</v>
      </c>
    </row>
    <row r="57" spans="1:11" ht="22.5" hidden="1" customHeight="1">
      <c r="A57" s="96" t="s">
        <v>508</v>
      </c>
      <c r="B57" s="100" t="s">
        <v>509</v>
      </c>
      <c r="C57" s="77">
        <v>35000</v>
      </c>
      <c r="D57" s="69"/>
      <c r="E57" s="72">
        <f t="shared" si="0"/>
        <v>35000</v>
      </c>
      <c r="F57" s="77">
        <v>38000</v>
      </c>
      <c r="G57" s="69"/>
      <c r="H57" s="72">
        <f t="shared" si="1"/>
        <v>38000</v>
      </c>
      <c r="I57" s="77">
        <v>38000</v>
      </c>
      <c r="J57" s="69"/>
      <c r="K57" s="72">
        <f t="shared" si="2"/>
        <v>38000</v>
      </c>
    </row>
    <row r="58" spans="1:11" ht="22.5" hidden="1" customHeight="1">
      <c r="A58" s="96" t="s">
        <v>510</v>
      </c>
      <c r="B58" s="100" t="s">
        <v>511</v>
      </c>
      <c r="C58" s="77">
        <v>35000</v>
      </c>
      <c r="D58" s="69"/>
      <c r="E58" s="72">
        <f t="shared" si="0"/>
        <v>35000</v>
      </c>
      <c r="F58" s="77">
        <v>38000</v>
      </c>
      <c r="G58" s="69"/>
      <c r="H58" s="72">
        <f t="shared" si="1"/>
        <v>38000</v>
      </c>
      <c r="I58" s="77">
        <v>38000</v>
      </c>
      <c r="J58" s="69"/>
      <c r="K58" s="72">
        <f t="shared" si="2"/>
        <v>38000</v>
      </c>
    </row>
    <row r="59" spans="1:11" ht="22.5" hidden="1" customHeight="1">
      <c r="A59" s="96" t="s">
        <v>512</v>
      </c>
      <c r="B59" s="100" t="s">
        <v>513</v>
      </c>
      <c r="C59" s="77">
        <v>35000</v>
      </c>
      <c r="D59" s="69"/>
      <c r="E59" s="72">
        <f t="shared" si="0"/>
        <v>35000</v>
      </c>
      <c r="F59" s="77">
        <v>38000</v>
      </c>
      <c r="G59" s="69"/>
      <c r="H59" s="72">
        <f t="shared" si="1"/>
        <v>38000</v>
      </c>
      <c r="I59" s="77">
        <v>38000</v>
      </c>
      <c r="J59" s="69"/>
      <c r="K59" s="72">
        <f t="shared" si="2"/>
        <v>38000</v>
      </c>
    </row>
    <row r="60" spans="1:11" ht="22.5" customHeight="1">
      <c r="A60" s="96" t="s">
        <v>515</v>
      </c>
      <c r="B60" s="80" t="s">
        <v>516</v>
      </c>
      <c r="C60" s="77">
        <v>4250000</v>
      </c>
      <c r="D60" s="69">
        <f>SUM(D61+D64)</f>
        <v>900471</v>
      </c>
      <c r="E60" s="72">
        <f t="shared" si="0"/>
        <v>5150471</v>
      </c>
      <c r="F60" s="77"/>
      <c r="G60" s="69"/>
      <c r="H60" s="72">
        <f t="shared" si="1"/>
        <v>0</v>
      </c>
      <c r="I60" s="77"/>
      <c r="J60" s="69"/>
      <c r="K60" s="72">
        <f t="shared" si="2"/>
        <v>0</v>
      </c>
    </row>
    <row r="61" spans="1:11" ht="22.5" hidden="1" customHeight="1">
      <c r="A61" s="96" t="s">
        <v>517</v>
      </c>
      <c r="B61" s="106" t="s">
        <v>518</v>
      </c>
      <c r="C61" s="77">
        <v>4250000</v>
      </c>
      <c r="D61" s="69"/>
      <c r="E61" s="72">
        <f t="shared" si="0"/>
        <v>4250000</v>
      </c>
      <c r="F61" s="77"/>
      <c r="G61" s="69"/>
      <c r="H61" s="72">
        <f t="shared" si="1"/>
        <v>0</v>
      </c>
      <c r="I61" s="77"/>
      <c r="J61" s="69"/>
      <c r="K61" s="72">
        <f t="shared" si="2"/>
        <v>0</v>
      </c>
    </row>
    <row r="62" spans="1:11" ht="22.5" hidden="1" customHeight="1">
      <c r="A62" s="97" t="s">
        <v>519</v>
      </c>
      <c r="B62" s="106" t="s">
        <v>520</v>
      </c>
      <c r="C62" s="77">
        <v>4250000</v>
      </c>
      <c r="D62" s="69"/>
      <c r="E62" s="72">
        <f t="shared" si="0"/>
        <v>4250000</v>
      </c>
      <c r="F62" s="77"/>
      <c r="G62" s="69"/>
      <c r="H62" s="72">
        <f t="shared" si="1"/>
        <v>0</v>
      </c>
      <c r="I62" s="77"/>
      <c r="J62" s="69"/>
      <c r="K62" s="72">
        <f t="shared" si="2"/>
        <v>0</v>
      </c>
    </row>
    <row r="63" spans="1:11" ht="22.5" hidden="1" customHeight="1">
      <c r="A63" s="97" t="s">
        <v>521</v>
      </c>
      <c r="B63" s="106" t="s">
        <v>522</v>
      </c>
      <c r="C63" s="77">
        <v>4250000</v>
      </c>
      <c r="D63" s="69"/>
      <c r="E63" s="72">
        <f t="shared" si="0"/>
        <v>4250000</v>
      </c>
      <c r="F63" s="77"/>
      <c r="G63" s="69"/>
      <c r="H63" s="72">
        <f t="shared" si="1"/>
        <v>0</v>
      </c>
      <c r="I63" s="77"/>
      <c r="J63" s="69"/>
      <c r="K63" s="72">
        <f t="shared" si="2"/>
        <v>0</v>
      </c>
    </row>
    <row r="64" spans="1:11" ht="24.75" customHeight="1">
      <c r="A64" s="97" t="s">
        <v>544</v>
      </c>
      <c r="B64" s="107" t="s">
        <v>547</v>
      </c>
      <c r="C64" s="77"/>
      <c r="D64" s="69">
        <v>900471</v>
      </c>
      <c r="E64" s="72">
        <f t="shared" si="0"/>
        <v>900471</v>
      </c>
      <c r="F64" s="77"/>
      <c r="G64" s="69"/>
      <c r="H64" s="72">
        <f t="shared" si="1"/>
        <v>0</v>
      </c>
      <c r="I64" s="77"/>
      <c r="J64" s="69"/>
      <c r="K64" s="72">
        <f t="shared" si="2"/>
        <v>0</v>
      </c>
    </row>
    <row r="65" spans="1:11" ht="26.25" customHeight="1" thickBot="1">
      <c r="A65" s="97" t="s">
        <v>545</v>
      </c>
      <c r="B65" s="86" t="s">
        <v>548</v>
      </c>
      <c r="C65" s="77"/>
      <c r="D65" s="69">
        <v>900471</v>
      </c>
      <c r="E65" s="72">
        <f t="shared" si="0"/>
        <v>900471</v>
      </c>
      <c r="F65" s="77"/>
      <c r="G65" s="69"/>
      <c r="H65" s="72">
        <f t="shared" si="1"/>
        <v>0</v>
      </c>
      <c r="I65" s="77"/>
      <c r="J65" s="69"/>
      <c r="K65" s="72">
        <f t="shared" si="2"/>
        <v>0</v>
      </c>
    </row>
    <row r="66" spans="1:11" ht="51.75" customHeight="1" thickBot="1">
      <c r="A66" s="97" t="s">
        <v>546</v>
      </c>
      <c r="B66" s="108" t="s">
        <v>549</v>
      </c>
      <c r="C66" s="77"/>
      <c r="D66" s="69">
        <v>900471</v>
      </c>
      <c r="E66" s="72">
        <f t="shared" si="0"/>
        <v>900471</v>
      </c>
      <c r="F66" s="77"/>
      <c r="G66" s="69"/>
      <c r="H66" s="72">
        <f t="shared" si="1"/>
        <v>0</v>
      </c>
      <c r="I66" s="77"/>
      <c r="J66" s="69"/>
      <c r="K66" s="72">
        <f t="shared" si="2"/>
        <v>0</v>
      </c>
    </row>
    <row r="67" spans="1:11" ht="22.5" hidden="1" customHeight="1">
      <c r="A67" s="96" t="s">
        <v>523</v>
      </c>
      <c r="B67" s="100" t="s">
        <v>524</v>
      </c>
      <c r="C67" s="77">
        <f>SUM(C68)</f>
        <v>35000</v>
      </c>
      <c r="D67" s="69"/>
      <c r="E67" s="72">
        <f t="shared" si="0"/>
        <v>35000</v>
      </c>
      <c r="F67" s="77">
        <v>35000</v>
      </c>
      <c r="G67" s="69"/>
      <c r="H67" s="72">
        <f t="shared" si="1"/>
        <v>35000</v>
      </c>
      <c r="I67" s="77">
        <v>35000</v>
      </c>
      <c r="J67" s="69"/>
      <c r="K67" s="72">
        <f t="shared" si="2"/>
        <v>35000</v>
      </c>
    </row>
    <row r="68" spans="1:11" ht="22.5" hidden="1" customHeight="1">
      <c r="A68" s="96" t="s">
        <v>525</v>
      </c>
      <c r="B68" s="100" t="s">
        <v>526</v>
      </c>
      <c r="C68" s="77">
        <f>SUM(C70+C72+C74+C76)</f>
        <v>35000</v>
      </c>
      <c r="D68" s="69"/>
      <c r="E68" s="72">
        <f t="shared" si="0"/>
        <v>35000</v>
      </c>
      <c r="F68" s="77">
        <f>SUM(F70+F72+F74+F76)</f>
        <v>35000</v>
      </c>
      <c r="G68" s="69"/>
      <c r="H68" s="72">
        <f t="shared" si="1"/>
        <v>35000</v>
      </c>
      <c r="I68" s="77">
        <v>35000</v>
      </c>
      <c r="J68" s="69"/>
      <c r="K68" s="72">
        <f t="shared" si="2"/>
        <v>35000</v>
      </c>
    </row>
    <row r="69" spans="1:11" ht="22.5" hidden="1" customHeight="1">
      <c r="A69" s="96" t="s">
        <v>531</v>
      </c>
      <c r="B69" s="100" t="s">
        <v>532</v>
      </c>
      <c r="C69" s="77">
        <f>SUM(C70)</f>
        <v>7000</v>
      </c>
      <c r="D69" s="69"/>
      <c r="E69" s="72">
        <f t="shared" si="0"/>
        <v>7000</v>
      </c>
      <c r="F69" s="77">
        <v>7000</v>
      </c>
      <c r="G69" s="69"/>
      <c r="H69" s="72">
        <f t="shared" si="1"/>
        <v>7000</v>
      </c>
      <c r="I69" s="77">
        <v>7000</v>
      </c>
      <c r="J69" s="69"/>
      <c r="K69" s="72">
        <f t="shared" si="2"/>
        <v>7000</v>
      </c>
    </row>
    <row r="70" spans="1:11" ht="22.5" hidden="1" customHeight="1">
      <c r="A70" s="96" t="s">
        <v>533</v>
      </c>
      <c r="B70" s="100" t="s">
        <v>534</v>
      </c>
      <c r="C70" s="77">
        <v>7000</v>
      </c>
      <c r="D70" s="69"/>
      <c r="E70" s="72">
        <f t="shared" si="0"/>
        <v>7000</v>
      </c>
      <c r="F70" s="77">
        <v>7000</v>
      </c>
      <c r="G70" s="69"/>
      <c r="H70" s="72">
        <f t="shared" si="1"/>
        <v>7000</v>
      </c>
      <c r="I70" s="77">
        <v>7000</v>
      </c>
      <c r="J70" s="69"/>
      <c r="K70" s="72">
        <f t="shared" si="2"/>
        <v>7000</v>
      </c>
    </row>
    <row r="71" spans="1:11" ht="22.5" hidden="1" customHeight="1">
      <c r="A71" s="96" t="s">
        <v>535</v>
      </c>
      <c r="B71" s="100" t="s">
        <v>536</v>
      </c>
      <c r="C71" s="77">
        <f>SUM(C72)</f>
        <v>12000</v>
      </c>
      <c r="D71" s="69"/>
      <c r="E71" s="72">
        <f t="shared" si="0"/>
        <v>12000</v>
      </c>
      <c r="F71" s="77">
        <v>12000</v>
      </c>
      <c r="G71" s="69"/>
      <c r="H71" s="72">
        <f t="shared" si="1"/>
        <v>12000</v>
      </c>
      <c r="I71" s="77">
        <v>12000</v>
      </c>
      <c r="J71" s="69"/>
      <c r="K71" s="72">
        <f t="shared" si="2"/>
        <v>12000</v>
      </c>
    </row>
    <row r="72" spans="1:11" ht="22.5" hidden="1" customHeight="1">
      <c r="A72" s="96" t="s">
        <v>537</v>
      </c>
      <c r="B72" s="100" t="s">
        <v>538</v>
      </c>
      <c r="C72" s="77">
        <v>12000</v>
      </c>
      <c r="D72" s="69"/>
      <c r="E72" s="72">
        <f t="shared" si="0"/>
        <v>12000</v>
      </c>
      <c r="F72" s="77">
        <v>12000</v>
      </c>
      <c r="G72" s="69"/>
      <c r="H72" s="72">
        <f t="shared" si="1"/>
        <v>12000</v>
      </c>
      <c r="I72" s="77">
        <v>12000</v>
      </c>
      <c r="J72" s="69"/>
      <c r="K72" s="72">
        <f t="shared" si="2"/>
        <v>12000</v>
      </c>
    </row>
    <row r="73" spans="1:11" ht="22.5" hidden="1" customHeight="1">
      <c r="A73" s="96" t="s">
        <v>527</v>
      </c>
      <c r="B73" s="100" t="s">
        <v>528</v>
      </c>
      <c r="C73" s="77">
        <f>SUM(C74)</f>
        <v>2500</v>
      </c>
      <c r="D73" s="69"/>
      <c r="E73" s="72">
        <f t="shared" si="0"/>
        <v>2500</v>
      </c>
      <c r="F73" s="77">
        <v>2500</v>
      </c>
      <c r="G73" s="69"/>
      <c r="H73" s="72">
        <f t="shared" si="1"/>
        <v>2500</v>
      </c>
      <c r="I73" s="77">
        <v>2500</v>
      </c>
      <c r="J73" s="69"/>
      <c r="K73" s="72">
        <f t="shared" si="2"/>
        <v>2500</v>
      </c>
    </row>
    <row r="74" spans="1:11" ht="22.5" hidden="1" customHeight="1">
      <c r="A74" s="96" t="s">
        <v>529</v>
      </c>
      <c r="B74" s="100" t="s">
        <v>530</v>
      </c>
      <c r="C74" s="77">
        <v>2500</v>
      </c>
      <c r="D74" s="69"/>
      <c r="E74" s="72">
        <f t="shared" si="0"/>
        <v>2500</v>
      </c>
      <c r="F74" s="77">
        <v>2500</v>
      </c>
      <c r="G74" s="69"/>
      <c r="H74" s="72">
        <f t="shared" ref="H74:H76" si="3">SUM(F74:G74)</f>
        <v>2500</v>
      </c>
      <c r="I74" s="77">
        <v>2500</v>
      </c>
      <c r="J74" s="69"/>
      <c r="K74" s="72">
        <f t="shared" ref="K74:K76" si="4">SUM(I74:J74)</f>
        <v>2500</v>
      </c>
    </row>
    <row r="75" spans="1:11" ht="22.5" hidden="1" customHeight="1">
      <c r="A75" s="96" t="s">
        <v>539</v>
      </c>
      <c r="B75" s="100" t="s">
        <v>540</v>
      </c>
      <c r="C75" s="77">
        <f>SUM(C76)</f>
        <v>13500</v>
      </c>
      <c r="D75" s="69"/>
      <c r="E75" s="72">
        <f t="shared" ref="E75:E76" si="5">SUM(C75:D75)</f>
        <v>13500</v>
      </c>
      <c r="F75" s="77">
        <v>13500</v>
      </c>
      <c r="G75" s="69"/>
      <c r="H75" s="72">
        <f t="shared" si="3"/>
        <v>13500</v>
      </c>
      <c r="I75" s="77">
        <v>13500</v>
      </c>
      <c r="J75" s="69"/>
      <c r="K75" s="72">
        <f t="shared" si="4"/>
        <v>13500</v>
      </c>
    </row>
    <row r="76" spans="1:11" ht="22.5" hidden="1" customHeight="1">
      <c r="A76" s="96" t="s">
        <v>541</v>
      </c>
      <c r="B76" s="100" t="s">
        <v>542</v>
      </c>
      <c r="C76" s="77">
        <v>13500</v>
      </c>
      <c r="D76" s="69"/>
      <c r="E76" s="72">
        <f t="shared" si="5"/>
        <v>13500</v>
      </c>
      <c r="F76" s="77">
        <v>13500</v>
      </c>
      <c r="G76" s="69"/>
      <c r="H76" s="72">
        <f t="shared" si="3"/>
        <v>13500</v>
      </c>
      <c r="I76" s="77">
        <v>13500</v>
      </c>
      <c r="J76" s="69"/>
      <c r="K76" s="72">
        <f t="shared" si="4"/>
        <v>13500</v>
      </c>
    </row>
    <row r="77" spans="1:11" ht="30.75" customHeight="1">
      <c r="A77" s="70" t="s">
        <v>319</v>
      </c>
      <c r="B77" s="71" t="s">
        <v>320</v>
      </c>
      <c r="C77" s="72">
        <f>SUM(C78)</f>
        <v>218785730.34</v>
      </c>
      <c r="D77" s="72">
        <f>SUM(D78)</f>
        <v>10387815.67</v>
      </c>
      <c r="E77" s="72">
        <f>SUM(C77+D77)</f>
        <v>229173546.00999999</v>
      </c>
      <c r="F77" s="72">
        <f t="shared" ref="F77:J77" si="6">SUM(F78)</f>
        <v>203230644.17000002</v>
      </c>
      <c r="G77" s="72">
        <f t="shared" si="6"/>
        <v>2512000</v>
      </c>
      <c r="H77" s="72">
        <f>SUM(F77+G77)</f>
        <v>205742644.17000002</v>
      </c>
      <c r="I77" s="72">
        <f t="shared" si="6"/>
        <v>207815467.56</v>
      </c>
      <c r="J77" s="72">
        <f t="shared" si="6"/>
        <v>2512000</v>
      </c>
      <c r="K77" s="72">
        <f>SUM(I77+J77)</f>
        <v>210327467.56</v>
      </c>
    </row>
    <row r="78" spans="1:11" ht="24" customHeight="1">
      <c r="A78" s="70" t="s">
        <v>336</v>
      </c>
      <c r="B78" s="71" t="s">
        <v>351</v>
      </c>
      <c r="C78" s="72">
        <f>SUM(C79+C84+C101+C114)</f>
        <v>218785730.34</v>
      </c>
      <c r="D78" s="72">
        <f t="shared" ref="D78:J78" si="7">SUM(D79+D84+D101+D114)</f>
        <v>10387815.67</v>
      </c>
      <c r="E78" s="72">
        <f t="shared" ref="E78:E119" si="8">SUM(C78+D78)</f>
        <v>229173546.00999999</v>
      </c>
      <c r="F78" s="72">
        <f t="shared" si="7"/>
        <v>203230644.17000002</v>
      </c>
      <c r="G78" s="72">
        <f t="shared" si="7"/>
        <v>2512000</v>
      </c>
      <c r="H78" s="72">
        <f t="shared" ref="H78:H119" si="9">SUM(F78+G78)</f>
        <v>205742644.17000002</v>
      </c>
      <c r="I78" s="72">
        <f t="shared" si="7"/>
        <v>207815467.56</v>
      </c>
      <c r="J78" s="72">
        <f t="shared" si="7"/>
        <v>2512000</v>
      </c>
      <c r="K78" s="72">
        <f t="shared" ref="K78:K119" si="10">SUM(I78+J78)</f>
        <v>210327467.56</v>
      </c>
    </row>
    <row r="79" spans="1:11" ht="24">
      <c r="A79" s="70" t="s">
        <v>359</v>
      </c>
      <c r="B79" s="80" t="s">
        <v>372</v>
      </c>
      <c r="C79" s="72">
        <f>SUM(C83+C81)</f>
        <v>56208000</v>
      </c>
      <c r="D79" s="72">
        <f t="shared" ref="D79:J79" si="11">SUM(D83+D81)</f>
        <v>10000000</v>
      </c>
      <c r="E79" s="72">
        <f t="shared" si="8"/>
        <v>66208000</v>
      </c>
      <c r="F79" s="72">
        <f t="shared" si="11"/>
        <v>45729000</v>
      </c>
      <c r="G79" s="72">
        <f t="shared" si="11"/>
        <v>0</v>
      </c>
      <c r="H79" s="72">
        <f t="shared" si="9"/>
        <v>45729000</v>
      </c>
      <c r="I79" s="72">
        <f t="shared" si="11"/>
        <v>43876000</v>
      </c>
      <c r="J79" s="72">
        <f t="shared" si="11"/>
        <v>0</v>
      </c>
      <c r="K79" s="72">
        <f t="shared" si="10"/>
        <v>43876000</v>
      </c>
    </row>
    <row r="80" spans="1:11" ht="24" hidden="1" customHeight="1">
      <c r="A80" s="73" t="s">
        <v>358</v>
      </c>
      <c r="B80" s="80" t="s">
        <v>368</v>
      </c>
      <c r="C80" s="69">
        <v>44788000</v>
      </c>
      <c r="D80" s="69"/>
      <c r="E80" s="72">
        <f t="shared" si="8"/>
        <v>44788000</v>
      </c>
      <c r="F80" s="69">
        <v>45729000</v>
      </c>
      <c r="G80" s="69"/>
      <c r="H80" s="72">
        <f t="shared" si="9"/>
        <v>45729000</v>
      </c>
      <c r="I80" s="69">
        <v>43876000</v>
      </c>
      <c r="J80" s="69"/>
      <c r="K80" s="72">
        <f t="shared" si="10"/>
        <v>43876000</v>
      </c>
    </row>
    <row r="81" spans="1:11" ht="24" hidden="1" customHeight="1">
      <c r="A81" s="73" t="s">
        <v>357</v>
      </c>
      <c r="B81" s="80" t="s">
        <v>369</v>
      </c>
      <c r="C81" s="69">
        <v>44788000</v>
      </c>
      <c r="D81" s="69"/>
      <c r="E81" s="72">
        <f t="shared" si="8"/>
        <v>44788000</v>
      </c>
      <c r="F81" s="69">
        <v>45729000</v>
      </c>
      <c r="G81" s="69"/>
      <c r="H81" s="72">
        <f t="shared" si="9"/>
        <v>45729000</v>
      </c>
      <c r="I81" s="69">
        <v>43876000</v>
      </c>
      <c r="J81" s="69"/>
      <c r="K81" s="72">
        <f t="shared" si="10"/>
        <v>43876000</v>
      </c>
    </row>
    <row r="82" spans="1:11" ht="24" customHeight="1">
      <c r="A82" s="73" t="s">
        <v>356</v>
      </c>
      <c r="B82" s="80" t="s">
        <v>370</v>
      </c>
      <c r="C82" s="69">
        <v>11420000</v>
      </c>
      <c r="D82" s="69">
        <v>10000000</v>
      </c>
      <c r="E82" s="72">
        <f t="shared" si="8"/>
        <v>21420000</v>
      </c>
      <c r="F82" s="69"/>
      <c r="G82" s="69"/>
      <c r="H82" s="72">
        <f t="shared" si="9"/>
        <v>0</v>
      </c>
      <c r="I82" s="69"/>
      <c r="J82" s="69"/>
      <c r="K82" s="72">
        <f t="shared" si="10"/>
        <v>0</v>
      </c>
    </row>
    <row r="83" spans="1:11" ht="24" customHeight="1">
      <c r="A83" s="73" t="s">
        <v>355</v>
      </c>
      <c r="B83" s="80" t="s">
        <v>371</v>
      </c>
      <c r="C83" s="69">
        <v>11420000</v>
      </c>
      <c r="D83" s="69">
        <v>10000000</v>
      </c>
      <c r="E83" s="72">
        <f t="shared" si="8"/>
        <v>21420000</v>
      </c>
      <c r="F83" s="69"/>
      <c r="G83" s="69"/>
      <c r="H83" s="72">
        <f t="shared" si="9"/>
        <v>0</v>
      </c>
      <c r="I83" s="69"/>
      <c r="J83" s="69"/>
      <c r="K83" s="72">
        <f t="shared" si="10"/>
        <v>0</v>
      </c>
    </row>
    <row r="84" spans="1:11" ht="22.5" customHeight="1">
      <c r="A84" s="70" t="s">
        <v>352</v>
      </c>
      <c r="B84" s="71" t="s">
        <v>353</v>
      </c>
      <c r="C84" s="72">
        <f>SUM(C85+C87+C89+C91+C93+C95+C97+C99)</f>
        <v>13274888</v>
      </c>
      <c r="D84" s="72">
        <f t="shared" ref="D84:J84" si="12">SUM(D85+D87+D89+D91+D93+D95+D97+D99)</f>
        <v>387815.66999999993</v>
      </c>
      <c r="E84" s="72">
        <f t="shared" si="8"/>
        <v>13662703.67</v>
      </c>
      <c r="F84" s="72">
        <f t="shared" si="12"/>
        <v>7672374</v>
      </c>
      <c r="G84" s="72">
        <f t="shared" si="12"/>
        <v>2512000</v>
      </c>
      <c r="H84" s="72">
        <f t="shared" si="9"/>
        <v>10184374</v>
      </c>
      <c r="I84" s="72">
        <f t="shared" si="12"/>
        <v>13166293</v>
      </c>
      <c r="J84" s="72">
        <f t="shared" si="12"/>
        <v>2512000</v>
      </c>
      <c r="K84" s="72">
        <f t="shared" si="10"/>
        <v>15678293</v>
      </c>
    </row>
    <row r="85" spans="1:11" ht="22.5" hidden="1" customHeight="1">
      <c r="A85" s="73" t="s">
        <v>360</v>
      </c>
      <c r="B85" s="80" t="s">
        <v>373</v>
      </c>
      <c r="C85" s="69">
        <v>647000</v>
      </c>
      <c r="D85" s="69"/>
      <c r="E85" s="72">
        <f t="shared" si="8"/>
        <v>647000</v>
      </c>
      <c r="F85" s="69">
        <v>1491132</v>
      </c>
      <c r="G85" s="69"/>
      <c r="H85" s="72">
        <f t="shared" si="9"/>
        <v>1491132</v>
      </c>
      <c r="I85" s="69">
        <v>4380000</v>
      </c>
      <c r="J85" s="69"/>
      <c r="K85" s="72">
        <f t="shared" si="10"/>
        <v>4380000</v>
      </c>
    </row>
    <row r="86" spans="1:11" ht="22.5" hidden="1" customHeight="1">
      <c r="A86" s="73" t="s">
        <v>361</v>
      </c>
      <c r="B86" s="80" t="s">
        <v>374</v>
      </c>
      <c r="C86" s="69">
        <v>647000</v>
      </c>
      <c r="D86" s="69"/>
      <c r="E86" s="72">
        <f t="shared" si="8"/>
        <v>647000</v>
      </c>
      <c r="F86" s="69">
        <v>1491132</v>
      </c>
      <c r="G86" s="69"/>
      <c r="H86" s="72">
        <f t="shared" si="9"/>
        <v>1491132</v>
      </c>
      <c r="I86" s="69">
        <v>4380000</v>
      </c>
      <c r="J86" s="69"/>
      <c r="K86" s="72">
        <f t="shared" si="10"/>
        <v>4380000</v>
      </c>
    </row>
    <row r="87" spans="1:11" s="61" customFormat="1" ht="39" customHeight="1">
      <c r="A87" s="78" t="s">
        <v>339</v>
      </c>
      <c r="B87" s="76" t="s">
        <v>341</v>
      </c>
      <c r="C87" s="77"/>
      <c r="D87" s="77">
        <f>SUM(D88)</f>
        <v>334666.67</v>
      </c>
      <c r="E87" s="77">
        <f t="shared" ref="E87:K87" si="13">SUM(E88)</f>
        <v>334666.67</v>
      </c>
      <c r="F87" s="77"/>
      <c r="G87" s="77">
        <f t="shared" si="13"/>
        <v>2512000</v>
      </c>
      <c r="H87" s="77">
        <f t="shared" si="13"/>
        <v>2512000</v>
      </c>
      <c r="I87" s="77"/>
      <c r="J87" s="77">
        <f t="shared" si="13"/>
        <v>2512000</v>
      </c>
      <c r="K87" s="77">
        <f t="shared" si="13"/>
        <v>2512000</v>
      </c>
    </row>
    <row r="88" spans="1:11" s="61" customFormat="1" ht="45" customHeight="1">
      <c r="A88" s="78" t="s">
        <v>338</v>
      </c>
      <c r="B88" s="76" t="s">
        <v>340</v>
      </c>
      <c r="C88" s="77"/>
      <c r="D88" s="77">
        <v>334666.67</v>
      </c>
      <c r="E88" s="72">
        <f t="shared" si="8"/>
        <v>334666.67</v>
      </c>
      <c r="F88" s="77"/>
      <c r="G88" s="77">
        <v>2512000</v>
      </c>
      <c r="H88" s="72">
        <f t="shared" si="9"/>
        <v>2512000</v>
      </c>
      <c r="I88" s="77"/>
      <c r="J88" s="77">
        <v>2512000</v>
      </c>
      <c r="K88" s="72">
        <f t="shared" si="10"/>
        <v>2512000</v>
      </c>
    </row>
    <row r="89" spans="1:11" s="61" customFormat="1" ht="45" hidden="1" customHeight="1">
      <c r="A89" s="78" t="s">
        <v>362</v>
      </c>
      <c r="B89" s="81" t="s">
        <v>378</v>
      </c>
      <c r="C89" s="77">
        <v>3010202</v>
      </c>
      <c r="D89" s="77"/>
      <c r="E89" s="72">
        <f t="shared" si="8"/>
        <v>3010202</v>
      </c>
      <c r="F89" s="77"/>
      <c r="G89" s="77"/>
      <c r="H89" s="72">
        <f t="shared" si="9"/>
        <v>0</v>
      </c>
      <c r="I89" s="77"/>
      <c r="J89" s="77"/>
      <c r="K89" s="72">
        <f t="shared" si="10"/>
        <v>0</v>
      </c>
    </row>
    <row r="90" spans="1:11" s="61" customFormat="1" ht="45" hidden="1" customHeight="1">
      <c r="A90" s="78" t="s">
        <v>363</v>
      </c>
      <c r="B90" s="81" t="s">
        <v>375</v>
      </c>
      <c r="C90" s="77">
        <v>3010202</v>
      </c>
      <c r="D90" s="77"/>
      <c r="E90" s="72">
        <f t="shared" si="8"/>
        <v>3010202</v>
      </c>
      <c r="F90" s="77"/>
      <c r="G90" s="77"/>
      <c r="H90" s="72">
        <f t="shared" si="9"/>
        <v>0</v>
      </c>
      <c r="I90" s="77"/>
      <c r="J90" s="77"/>
      <c r="K90" s="72">
        <f t="shared" si="10"/>
        <v>0</v>
      </c>
    </row>
    <row r="91" spans="1:11" s="61" customFormat="1" ht="45" hidden="1" customHeight="1">
      <c r="A91" s="78" t="s">
        <v>364</v>
      </c>
      <c r="B91" s="81" t="s">
        <v>376</v>
      </c>
      <c r="C91" s="77"/>
      <c r="D91" s="77"/>
      <c r="E91" s="72">
        <f t="shared" si="8"/>
        <v>0</v>
      </c>
      <c r="F91" s="77"/>
      <c r="G91" s="77"/>
      <c r="H91" s="72">
        <f t="shared" si="9"/>
        <v>0</v>
      </c>
      <c r="I91" s="77">
        <v>5445000</v>
      </c>
      <c r="J91" s="77"/>
      <c r="K91" s="72">
        <f t="shared" si="10"/>
        <v>5445000</v>
      </c>
    </row>
    <row r="92" spans="1:11" s="61" customFormat="1" ht="45" hidden="1" customHeight="1">
      <c r="A92" s="78" t="s">
        <v>365</v>
      </c>
      <c r="B92" s="81" t="s">
        <v>377</v>
      </c>
      <c r="C92" s="77"/>
      <c r="D92" s="77"/>
      <c r="E92" s="72">
        <f t="shared" si="8"/>
        <v>0</v>
      </c>
      <c r="F92" s="77"/>
      <c r="G92" s="77"/>
      <c r="H92" s="72">
        <f t="shared" si="9"/>
        <v>0</v>
      </c>
      <c r="I92" s="77">
        <v>5445000</v>
      </c>
      <c r="J92" s="77"/>
      <c r="K92" s="72">
        <f t="shared" si="10"/>
        <v>5445000</v>
      </c>
    </row>
    <row r="93" spans="1:11" s="61" customFormat="1" ht="36.75" customHeight="1">
      <c r="A93" s="78" t="s">
        <v>343</v>
      </c>
      <c r="B93" s="76" t="s">
        <v>348</v>
      </c>
      <c r="C93" s="77">
        <v>1671444</v>
      </c>
      <c r="D93" s="77">
        <v>-1171444</v>
      </c>
      <c r="E93" s="72">
        <f t="shared" si="8"/>
        <v>500000</v>
      </c>
      <c r="F93" s="77">
        <v>800000</v>
      </c>
      <c r="G93" s="77"/>
      <c r="H93" s="72">
        <f t="shared" si="9"/>
        <v>800000</v>
      </c>
      <c r="I93" s="77">
        <v>630777</v>
      </c>
      <c r="J93" s="77"/>
      <c r="K93" s="72">
        <f t="shared" si="10"/>
        <v>630777</v>
      </c>
    </row>
    <row r="94" spans="1:11" s="61" customFormat="1" ht="37.5" customHeight="1">
      <c r="A94" s="78" t="s">
        <v>342</v>
      </c>
      <c r="B94" s="76" t="s">
        <v>349</v>
      </c>
      <c r="C94" s="77">
        <v>1671444</v>
      </c>
      <c r="D94" s="77">
        <v>-1171444</v>
      </c>
      <c r="E94" s="72">
        <f t="shared" si="8"/>
        <v>500000</v>
      </c>
      <c r="F94" s="77">
        <v>800000</v>
      </c>
      <c r="G94" s="77"/>
      <c r="H94" s="72">
        <f t="shared" si="9"/>
        <v>800000</v>
      </c>
      <c r="I94" s="77">
        <v>630777</v>
      </c>
      <c r="J94" s="77"/>
      <c r="K94" s="72">
        <f t="shared" si="10"/>
        <v>630777</v>
      </c>
    </row>
    <row r="95" spans="1:11" s="61" customFormat="1" ht="37.5" hidden="1" customHeight="1">
      <c r="A95" s="78" t="s">
        <v>366</v>
      </c>
      <c r="B95" s="81" t="s">
        <v>380</v>
      </c>
      <c r="C95" s="77">
        <v>547416</v>
      </c>
      <c r="D95" s="77"/>
      <c r="E95" s="72">
        <f t="shared" si="8"/>
        <v>547416</v>
      </c>
      <c r="F95" s="77">
        <v>547416</v>
      </c>
      <c r="G95" s="77"/>
      <c r="H95" s="72">
        <f t="shared" si="9"/>
        <v>547416</v>
      </c>
      <c r="I95" s="77">
        <v>547416</v>
      </c>
      <c r="J95" s="77"/>
      <c r="K95" s="72">
        <f t="shared" si="10"/>
        <v>547416</v>
      </c>
    </row>
    <row r="96" spans="1:11" s="61" customFormat="1" ht="37.5" hidden="1" customHeight="1">
      <c r="A96" s="78" t="s">
        <v>367</v>
      </c>
      <c r="B96" s="81" t="s">
        <v>379</v>
      </c>
      <c r="C96" s="77">
        <v>547416</v>
      </c>
      <c r="D96" s="77"/>
      <c r="E96" s="72">
        <f t="shared" si="8"/>
        <v>547416</v>
      </c>
      <c r="F96" s="77">
        <v>547416</v>
      </c>
      <c r="G96" s="77"/>
      <c r="H96" s="72">
        <f t="shared" si="9"/>
        <v>547416</v>
      </c>
      <c r="I96" s="77">
        <v>547416</v>
      </c>
      <c r="J96" s="77"/>
      <c r="K96" s="72">
        <f t="shared" si="10"/>
        <v>547416</v>
      </c>
    </row>
    <row r="97" spans="1:11" s="61" customFormat="1">
      <c r="A97" s="78" t="s">
        <v>337</v>
      </c>
      <c r="B97" s="76" t="s">
        <v>334</v>
      </c>
      <c r="C97" s="77"/>
      <c r="D97" s="77">
        <v>224593</v>
      </c>
      <c r="E97" s="72">
        <f t="shared" si="8"/>
        <v>224593</v>
      </c>
      <c r="F97" s="77"/>
      <c r="G97" s="77"/>
      <c r="H97" s="72">
        <f t="shared" si="9"/>
        <v>0</v>
      </c>
      <c r="I97" s="77"/>
      <c r="J97" s="77"/>
      <c r="K97" s="72">
        <f t="shared" si="10"/>
        <v>0</v>
      </c>
    </row>
    <row r="98" spans="1:11" s="61" customFormat="1" ht="25.5">
      <c r="A98" s="78" t="s">
        <v>350</v>
      </c>
      <c r="B98" s="76" t="s">
        <v>335</v>
      </c>
      <c r="C98" s="77"/>
      <c r="D98" s="77">
        <v>224593</v>
      </c>
      <c r="E98" s="72">
        <f t="shared" si="8"/>
        <v>224593</v>
      </c>
      <c r="F98" s="77"/>
      <c r="G98" s="77"/>
      <c r="H98" s="72">
        <f t="shared" si="9"/>
        <v>0</v>
      </c>
      <c r="I98" s="77"/>
      <c r="J98" s="77"/>
      <c r="K98" s="72">
        <f t="shared" si="10"/>
        <v>0</v>
      </c>
    </row>
    <row r="99" spans="1:11" s="61" customFormat="1">
      <c r="A99" s="78" t="s">
        <v>345</v>
      </c>
      <c r="B99" s="76" t="s">
        <v>347</v>
      </c>
      <c r="C99" s="77">
        <v>7398826</v>
      </c>
      <c r="D99" s="77">
        <v>1000000</v>
      </c>
      <c r="E99" s="72">
        <f t="shared" si="8"/>
        <v>8398826</v>
      </c>
      <c r="F99" s="77">
        <v>4833826</v>
      </c>
      <c r="G99" s="77"/>
      <c r="H99" s="72">
        <f t="shared" si="9"/>
        <v>4833826</v>
      </c>
      <c r="I99" s="77">
        <v>2163100</v>
      </c>
      <c r="J99" s="77"/>
      <c r="K99" s="72">
        <f t="shared" si="10"/>
        <v>2163100</v>
      </c>
    </row>
    <row r="100" spans="1:11" s="61" customFormat="1" ht="16.5" customHeight="1">
      <c r="A100" s="78" t="s">
        <v>344</v>
      </c>
      <c r="B100" s="76" t="s">
        <v>346</v>
      </c>
      <c r="C100" s="77">
        <v>7398826</v>
      </c>
      <c r="D100" s="77">
        <v>1000000</v>
      </c>
      <c r="E100" s="72">
        <f t="shared" si="8"/>
        <v>8398826</v>
      </c>
      <c r="F100" s="77">
        <v>4833826</v>
      </c>
      <c r="G100" s="77"/>
      <c r="H100" s="72">
        <f t="shared" si="9"/>
        <v>4833826</v>
      </c>
      <c r="I100" s="77">
        <v>2163100</v>
      </c>
      <c r="J100" s="77"/>
      <c r="K100" s="72">
        <f t="shared" si="10"/>
        <v>2163100</v>
      </c>
    </row>
    <row r="101" spans="1:11" s="61" customFormat="1" ht="18" hidden="1" customHeight="1">
      <c r="A101" s="87" t="s">
        <v>381</v>
      </c>
      <c r="B101" s="95" t="s">
        <v>400</v>
      </c>
      <c r="C101" s="88">
        <f>SUM(C102+C104+C106+C108+C110+C112)</f>
        <v>135064448.34</v>
      </c>
      <c r="D101" s="88">
        <f t="shared" ref="D101:J101" si="14">SUM(D102+D104+D106+D108+D110+D112)</f>
        <v>0</v>
      </c>
      <c r="E101" s="89">
        <f t="shared" si="8"/>
        <v>135064448.34</v>
      </c>
      <c r="F101" s="88">
        <f t="shared" si="14"/>
        <v>135587284.17000002</v>
      </c>
      <c r="G101" s="88">
        <f t="shared" si="14"/>
        <v>0</v>
      </c>
      <c r="H101" s="89">
        <f t="shared" si="9"/>
        <v>135587284.17000002</v>
      </c>
      <c r="I101" s="88">
        <f t="shared" si="14"/>
        <v>136515425.56</v>
      </c>
      <c r="J101" s="88">
        <f t="shared" si="14"/>
        <v>0</v>
      </c>
      <c r="K101" s="89">
        <f t="shared" si="10"/>
        <v>136515425.56</v>
      </c>
    </row>
    <row r="102" spans="1:11" s="61" customFormat="1" ht="27.75" hidden="1" customHeight="1">
      <c r="A102" s="84" t="s">
        <v>382</v>
      </c>
      <c r="B102" s="80" t="s">
        <v>401</v>
      </c>
      <c r="C102" s="66">
        <v>130593184.69</v>
      </c>
      <c r="D102" s="66"/>
      <c r="E102" s="72">
        <f t="shared" si="8"/>
        <v>130593184.69</v>
      </c>
      <c r="F102" s="66">
        <v>131101647.67</v>
      </c>
      <c r="G102" s="66"/>
      <c r="H102" s="72">
        <f t="shared" si="9"/>
        <v>131101647.67</v>
      </c>
      <c r="I102" s="66">
        <v>131902029.16</v>
      </c>
      <c r="J102" s="66"/>
      <c r="K102" s="72">
        <f t="shared" si="10"/>
        <v>131902029.16</v>
      </c>
    </row>
    <row r="103" spans="1:11" s="61" customFormat="1" ht="32.25" hidden="1" customHeight="1">
      <c r="A103" s="84" t="s">
        <v>383</v>
      </c>
      <c r="B103" s="86" t="s">
        <v>402</v>
      </c>
      <c r="C103" s="66">
        <v>130593184.69</v>
      </c>
      <c r="D103" s="66"/>
      <c r="E103" s="72">
        <f t="shared" si="8"/>
        <v>130593184.69</v>
      </c>
      <c r="F103" s="66">
        <v>131101647.67</v>
      </c>
      <c r="G103" s="66"/>
      <c r="H103" s="72">
        <f t="shared" si="9"/>
        <v>131101647.67</v>
      </c>
      <c r="I103" s="66">
        <v>131902029.16</v>
      </c>
      <c r="J103" s="66"/>
      <c r="K103" s="72">
        <f t="shared" si="10"/>
        <v>131902029.16</v>
      </c>
    </row>
    <row r="104" spans="1:11" s="61" customFormat="1" ht="44.25" hidden="1" customHeight="1">
      <c r="A104" s="84" t="s">
        <v>384</v>
      </c>
      <c r="B104" s="86" t="s">
        <v>403</v>
      </c>
      <c r="C104" s="66">
        <v>1154227</v>
      </c>
      <c r="D104" s="66"/>
      <c r="E104" s="72">
        <f t="shared" si="8"/>
        <v>1154227</v>
      </c>
      <c r="F104" s="66">
        <v>1154227</v>
      </c>
      <c r="G104" s="66"/>
      <c r="H104" s="72">
        <f t="shared" si="9"/>
        <v>1154227</v>
      </c>
      <c r="I104" s="66">
        <v>1154227</v>
      </c>
      <c r="J104" s="66"/>
      <c r="K104" s="72">
        <f t="shared" si="10"/>
        <v>1154227</v>
      </c>
    </row>
    <row r="105" spans="1:11" s="61" customFormat="1" ht="56.25" hidden="1" customHeight="1">
      <c r="A105" s="84" t="s">
        <v>385</v>
      </c>
      <c r="B105" s="86" t="s">
        <v>404</v>
      </c>
      <c r="C105" s="66">
        <v>1154227</v>
      </c>
      <c r="D105" s="66"/>
      <c r="E105" s="72">
        <f t="shared" si="8"/>
        <v>1154227</v>
      </c>
      <c r="F105" s="66">
        <v>1154227</v>
      </c>
      <c r="G105" s="66"/>
      <c r="H105" s="72">
        <f t="shared" si="9"/>
        <v>1154227</v>
      </c>
      <c r="I105" s="66">
        <v>1154227</v>
      </c>
      <c r="J105" s="66"/>
      <c r="K105" s="72">
        <f t="shared" si="10"/>
        <v>1154227</v>
      </c>
    </row>
    <row r="106" spans="1:11" s="61" customFormat="1" ht="36.75" hidden="1" customHeight="1">
      <c r="A106" s="84" t="s">
        <v>386</v>
      </c>
      <c r="B106" s="86" t="s">
        <v>405</v>
      </c>
      <c r="C106" s="66">
        <v>2007192</v>
      </c>
      <c r="D106" s="66"/>
      <c r="E106" s="72">
        <f t="shared" si="8"/>
        <v>2007192</v>
      </c>
      <c r="F106" s="66">
        <v>2007192</v>
      </c>
      <c r="G106" s="66"/>
      <c r="H106" s="72">
        <f t="shared" si="9"/>
        <v>2007192</v>
      </c>
      <c r="I106" s="66">
        <v>2007192</v>
      </c>
      <c r="J106" s="66"/>
      <c r="K106" s="72">
        <f t="shared" si="10"/>
        <v>2007192</v>
      </c>
    </row>
    <row r="107" spans="1:11" s="61" customFormat="1" ht="44.25" hidden="1" customHeight="1">
      <c r="A107" s="84" t="s">
        <v>387</v>
      </c>
      <c r="B107" s="86" t="s">
        <v>406</v>
      </c>
      <c r="C107" s="66">
        <v>2007192</v>
      </c>
      <c r="D107" s="66"/>
      <c r="E107" s="72">
        <f t="shared" si="8"/>
        <v>2007192</v>
      </c>
      <c r="F107" s="66">
        <v>2007192</v>
      </c>
      <c r="G107" s="66"/>
      <c r="H107" s="72">
        <f t="shared" si="9"/>
        <v>2007192</v>
      </c>
      <c r="I107" s="66">
        <v>2007192</v>
      </c>
      <c r="J107" s="66"/>
      <c r="K107" s="72">
        <f t="shared" si="10"/>
        <v>2007192</v>
      </c>
    </row>
    <row r="108" spans="1:11" s="61" customFormat="1" ht="27.75" hidden="1" customHeight="1">
      <c r="A108" s="84" t="s">
        <v>388</v>
      </c>
      <c r="B108" s="80" t="s">
        <v>407</v>
      </c>
      <c r="C108" s="66">
        <v>1213184</v>
      </c>
      <c r="D108" s="66"/>
      <c r="E108" s="72">
        <f t="shared" si="8"/>
        <v>1213184</v>
      </c>
      <c r="F108" s="66">
        <v>1223956</v>
      </c>
      <c r="G108" s="66"/>
      <c r="H108" s="72">
        <f t="shared" si="9"/>
        <v>1223956</v>
      </c>
      <c r="I108" s="66">
        <v>1271249</v>
      </c>
      <c r="J108" s="66"/>
      <c r="K108" s="72">
        <f t="shared" si="10"/>
        <v>1271249</v>
      </c>
    </row>
    <row r="109" spans="1:11" s="61" customFormat="1" ht="32.25" hidden="1" customHeight="1">
      <c r="A109" s="84" t="s">
        <v>389</v>
      </c>
      <c r="B109" s="80" t="s">
        <v>408</v>
      </c>
      <c r="C109" s="66">
        <v>1213184</v>
      </c>
      <c r="D109" s="66"/>
      <c r="E109" s="72">
        <f t="shared" si="8"/>
        <v>1213184</v>
      </c>
      <c r="F109" s="66">
        <v>1223956</v>
      </c>
      <c r="G109" s="66"/>
      <c r="H109" s="72">
        <f t="shared" si="9"/>
        <v>1223956</v>
      </c>
      <c r="I109" s="66">
        <v>1271249</v>
      </c>
      <c r="J109" s="66"/>
      <c r="K109" s="72">
        <f t="shared" si="10"/>
        <v>1271249</v>
      </c>
    </row>
    <row r="110" spans="1:11" s="61" customFormat="1" ht="39" hidden="1" customHeight="1">
      <c r="A110" s="84" t="s">
        <v>390</v>
      </c>
      <c r="B110" s="80" t="s">
        <v>409</v>
      </c>
      <c r="C110" s="66">
        <v>6640</v>
      </c>
      <c r="D110" s="66"/>
      <c r="E110" s="72">
        <f t="shared" si="8"/>
        <v>6640</v>
      </c>
      <c r="F110" s="66">
        <v>6640</v>
      </c>
      <c r="G110" s="66"/>
      <c r="H110" s="72">
        <f t="shared" si="9"/>
        <v>6640</v>
      </c>
      <c r="I110" s="66">
        <v>83362</v>
      </c>
      <c r="J110" s="66"/>
      <c r="K110" s="72">
        <f t="shared" si="10"/>
        <v>83362</v>
      </c>
    </row>
    <row r="111" spans="1:11" s="61" customFormat="1" ht="37.5" hidden="1" customHeight="1">
      <c r="A111" s="84" t="s">
        <v>391</v>
      </c>
      <c r="B111" s="80" t="s">
        <v>410</v>
      </c>
      <c r="C111" s="66">
        <v>6640</v>
      </c>
      <c r="D111" s="66"/>
      <c r="E111" s="72">
        <f t="shared" si="8"/>
        <v>6640</v>
      </c>
      <c r="F111" s="66">
        <v>6640</v>
      </c>
      <c r="G111" s="66"/>
      <c r="H111" s="72">
        <f t="shared" si="9"/>
        <v>6640</v>
      </c>
      <c r="I111" s="66">
        <v>83362</v>
      </c>
      <c r="J111" s="66"/>
      <c r="K111" s="72">
        <f t="shared" si="10"/>
        <v>83362</v>
      </c>
    </row>
    <row r="112" spans="1:11" s="61" customFormat="1" ht="34.5" hidden="1" customHeight="1">
      <c r="A112" s="84" t="s">
        <v>392</v>
      </c>
      <c r="B112" s="80" t="s">
        <v>411</v>
      </c>
      <c r="C112" s="66">
        <v>90020.65</v>
      </c>
      <c r="D112" s="66"/>
      <c r="E112" s="72">
        <f t="shared" si="8"/>
        <v>90020.65</v>
      </c>
      <c r="F112" s="66">
        <v>93621.5</v>
      </c>
      <c r="G112" s="66"/>
      <c r="H112" s="72">
        <f t="shared" si="9"/>
        <v>93621.5</v>
      </c>
      <c r="I112" s="66">
        <v>97366.399999999994</v>
      </c>
      <c r="J112" s="66"/>
      <c r="K112" s="72">
        <f t="shared" si="10"/>
        <v>97366.399999999994</v>
      </c>
    </row>
    <row r="113" spans="1:11" s="61" customFormat="1" ht="32.25" hidden="1" customHeight="1">
      <c r="A113" s="84" t="s">
        <v>393</v>
      </c>
      <c r="B113" s="80" t="s">
        <v>412</v>
      </c>
      <c r="C113" s="66">
        <v>90020.65</v>
      </c>
      <c r="D113" s="66"/>
      <c r="E113" s="72">
        <f t="shared" si="8"/>
        <v>90020.65</v>
      </c>
      <c r="F113" s="66">
        <v>93621.5</v>
      </c>
      <c r="G113" s="66"/>
      <c r="H113" s="72">
        <f t="shared" si="9"/>
        <v>93621.5</v>
      </c>
      <c r="I113" s="66">
        <v>97366.399999999994</v>
      </c>
      <c r="J113" s="66"/>
      <c r="K113" s="72">
        <f t="shared" si="10"/>
        <v>97366.399999999994</v>
      </c>
    </row>
    <row r="114" spans="1:11" s="61" customFormat="1" ht="23.25" hidden="1" customHeight="1">
      <c r="A114" s="90" t="s">
        <v>394</v>
      </c>
      <c r="B114" s="91" t="s">
        <v>413</v>
      </c>
      <c r="C114" s="92">
        <f>SUM(C115+C117)</f>
        <v>14238394</v>
      </c>
      <c r="D114" s="92"/>
      <c r="E114" s="93">
        <f t="shared" si="8"/>
        <v>14238394</v>
      </c>
      <c r="F114" s="92">
        <f>SUM(F115+F117)</f>
        <v>14241986</v>
      </c>
      <c r="G114" s="92"/>
      <c r="H114" s="93">
        <f t="shared" si="9"/>
        <v>14241986</v>
      </c>
      <c r="I114" s="92">
        <f>SUM(I115+I117)</f>
        <v>14257749</v>
      </c>
      <c r="J114" s="92"/>
      <c r="K114" s="93">
        <f t="shared" si="10"/>
        <v>14257749</v>
      </c>
    </row>
    <row r="115" spans="1:11" s="61" customFormat="1" ht="37.5" hidden="1" customHeight="1">
      <c r="A115" s="84" t="s">
        <v>395</v>
      </c>
      <c r="B115" s="80" t="s">
        <v>414</v>
      </c>
      <c r="C115" s="66">
        <v>13834000</v>
      </c>
      <c r="D115" s="66"/>
      <c r="E115" s="72">
        <f t="shared" si="8"/>
        <v>13834000</v>
      </c>
      <c r="F115" s="66">
        <v>13834000</v>
      </c>
      <c r="G115" s="66"/>
      <c r="H115" s="72">
        <f t="shared" si="9"/>
        <v>13834000</v>
      </c>
      <c r="I115" s="66">
        <v>13834000</v>
      </c>
      <c r="J115" s="66"/>
      <c r="K115" s="72">
        <f t="shared" si="10"/>
        <v>13834000</v>
      </c>
    </row>
    <row r="116" spans="1:11" s="61" customFormat="1" ht="36.75" hidden="1" customHeight="1">
      <c r="A116" s="84" t="s">
        <v>396</v>
      </c>
      <c r="B116" s="80" t="s">
        <v>415</v>
      </c>
      <c r="C116" s="66">
        <v>13834000</v>
      </c>
      <c r="D116" s="66"/>
      <c r="E116" s="72">
        <f t="shared" si="8"/>
        <v>13834000</v>
      </c>
      <c r="F116" s="66">
        <v>13834000</v>
      </c>
      <c r="G116" s="66"/>
      <c r="H116" s="72">
        <f t="shared" si="9"/>
        <v>13834000</v>
      </c>
      <c r="I116" s="66">
        <v>13834000</v>
      </c>
      <c r="J116" s="66"/>
      <c r="K116" s="72">
        <f t="shared" si="10"/>
        <v>13834000</v>
      </c>
    </row>
    <row r="117" spans="1:11" s="61" customFormat="1" ht="18" hidden="1" customHeight="1">
      <c r="A117" s="84" t="s">
        <v>397</v>
      </c>
      <c r="B117" s="86" t="s">
        <v>416</v>
      </c>
      <c r="C117" s="66">
        <v>404394</v>
      </c>
      <c r="D117" s="66"/>
      <c r="E117" s="72">
        <f t="shared" si="8"/>
        <v>404394</v>
      </c>
      <c r="F117" s="66">
        <v>407986</v>
      </c>
      <c r="G117" s="66"/>
      <c r="H117" s="72">
        <f t="shared" si="9"/>
        <v>407986</v>
      </c>
      <c r="I117" s="66">
        <v>423749</v>
      </c>
      <c r="J117" s="66"/>
      <c r="K117" s="72">
        <f t="shared" si="10"/>
        <v>423749</v>
      </c>
    </row>
    <row r="118" spans="1:11" s="61" customFormat="1" ht="28.5" hidden="1" customHeight="1">
      <c r="A118" s="84" t="s">
        <v>398</v>
      </c>
      <c r="B118" s="86" t="s">
        <v>417</v>
      </c>
      <c r="C118" s="66">
        <v>404394</v>
      </c>
      <c r="D118" s="66"/>
      <c r="E118" s="72">
        <f t="shared" si="8"/>
        <v>404394</v>
      </c>
      <c r="F118" s="66">
        <v>407986</v>
      </c>
      <c r="G118" s="66"/>
      <c r="H118" s="72">
        <f t="shared" si="9"/>
        <v>407986</v>
      </c>
      <c r="I118" s="66">
        <v>423749</v>
      </c>
      <c r="J118" s="66"/>
      <c r="K118" s="72">
        <f t="shared" si="10"/>
        <v>423749</v>
      </c>
    </row>
    <row r="119" spans="1:11" s="61" customFormat="1" ht="18" customHeight="1">
      <c r="A119" s="87"/>
      <c r="B119" s="94" t="s">
        <v>399</v>
      </c>
      <c r="C119" s="88">
        <v>303279706.33999997</v>
      </c>
      <c r="D119" s="88">
        <f>SUM(D9+D78)</f>
        <v>11288286.67</v>
      </c>
      <c r="E119" s="89">
        <f t="shared" si="8"/>
        <v>314567993.00999999</v>
      </c>
      <c r="F119" s="88">
        <v>286467803.17000002</v>
      </c>
      <c r="G119" s="88">
        <f t="shared" ref="G119:J119" si="15">SUM(G77)</f>
        <v>2512000</v>
      </c>
      <c r="H119" s="89">
        <f t="shared" si="9"/>
        <v>288979803.17000002</v>
      </c>
      <c r="I119" s="88">
        <v>295295655.56</v>
      </c>
      <c r="J119" s="88">
        <f t="shared" si="15"/>
        <v>2512000</v>
      </c>
      <c r="K119" s="89">
        <f t="shared" si="10"/>
        <v>297807655.56</v>
      </c>
    </row>
    <row r="120" spans="1:11" s="61" customFormat="1" ht="1.5" hidden="1" customHeight="1">
      <c r="A120" s="84"/>
      <c r="B120" s="65"/>
      <c r="C120" s="66"/>
      <c r="D120" s="66"/>
      <c r="E120" s="66"/>
      <c r="F120" s="66"/>
      <c r="G120" s="66"/>
      <c r="H120" s="66"/>
      <c r="I120" s="66"/>
      <c r="J120" s="66"/>
      <c r="K120" s="66"/>
    </row>
    <row r="121" spans="1:11" ht="18" hidden="1" customHeight="1">
      <c r="A121" s="85"/>
      <c r="B121" s="65"/>
      <c r="C121" s="66"/>
      <c r="D121" s="66"/>
      <c r="E121" s="66"/>
      <c r="F121" s="66"/>
      <c r="G121" s="66"/>
      <c r="H121" s="66"/>
      <c r="I121" s="66"/>
      <c r="J121" s="66"/>
      <c r="K121" s="66"/>
    </row>
    <row r="122" spans="1:11" ht="20.25" hidden="1">
      <c r="A122" s="82"/>
      <c r="B122" s="83"/>
      <c r="C122" s="66"/>
      <c r="D122" s="66"/>
      <c r="E122" s="66"/>
      <c r="F122" s="66"/>
      <c r="G122" s="66"/>
      <c r="H122" s="66"/>
      <c r="I122" s="66"/>
      <c r="J122" s="66"/>
      <c r="K122" s="66"/>
    </row>
    <row r="123" spans="1:11" ht="20.25" hidden="1">
      <c r="A123" s="82"/>
      <c r="B123" s="83"/>
      <c r="C123" s="66"/>
      <c r="D123" s="66"/>
      <c r="E123" s="66"/>
      <c r="F123" s="66"/>
      <c r="G123" s="66"/>
      <c r="H123" s="66"/>
      <c r="I123" s="66"/>
      <c r="J123" s="66"/>
      <c r="K123" s="66"/>
    </row>
    <row r="124" spans="1:11" hidden="1">
      <c r="A124" s="109"/>
      <c r="B124" s="110"/>
      <c r="C124" s="66"/>
      <c r="D124" s="66"/>
      <c r="E124" s="66"/>
      <c r="F124" s="66"/>
      <c r="G124" s="66"/>
      <c r="H124" s="66"/>
      <c r="I124" s="66"/>
      <c r="J124" s="66"/>
      <c r="K124" s="66"/>
    </row>
    <row r="128" spans="1:11">
      <c r="B128" s="62"/>
      <c r="F128" s="60"/>
      <c r="G128" s="60"/>
      <c r="H128" s="60"/>
      <c r="I128" s="60"/>
      <c r="J128" s="60"/>
      <c r="K128" s="60"/>
    </row>
    <row r="132" spans="2:5">
      <c r="B132" s="63"/>
      <c r="C132" s="59"/>
      <c r="D132" s="59"/>
      <c r="E132" s="59"/>
    </row>
    <row r="133" spans="2:5">
      <c r="B133" s="63"/>
      <c r="C133" s="59"/>
      <c r="D133" s="59"/>
      <c r="E133" s="59"/>
    </row>
  </sheetData>
  <autoFilter ref="A4:K124">
    <filterColumn colId="3">
      <filters>
        <filter val="1 000 000,00"/>
        <filter val="-1 171 444,00"/>
        <filter val="10 000 000,00"/>
        <filter val="10 387 815,67"/>
        <filter val="11 288 286,67"/>
        <filter val="224 593,00"/>
        <filter val="334 666,67"/>
        <filter val="387 815,67"/>
        <filter val="900 471,00"/>
      </filters>
    </filterColumn>
  </autoFilter>
  <sortState ref="A266:L277">
    <sortCondition ref="A266:A277"/>
  </sortState>
  <mergeCells count="4">
    <mergeCell ref="A124:B124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17" t="s">
        <v>313</v>
      </c>
      <c r="B1" s="117"/>
      <c r="C1" s="117"/>
      <c r="D1" s="117"/>
      <c r="E1" s="117"/>
      <c r="F1" s="117"/>
      <c r="G1" s="117"/>
      <c r="H1" s="117"/>
      <c r="I1" s="117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16" t="s">
        <v>279</v>
      </c>
      <c r="B3" s="116"/>
      <c r="C3" s="116"/>
      <c r="D3" s="116"/>
      <c r="E3" s="116"/>
      <c r="F3" s="116"/>
      <c r="G3" s="116"/>
      <c r="H3" s="116"/>
      <c r="I3" s="116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16" t="s">
        <v>280</v>
      </c>
      <c r="B6" s="116"/>
      <c r="C6" s="116"/>
      <c r="D6" s="116"/>
      <c r="E6" s="116"/>
      <c r="F6" s="116"/>
      <c r="G6" s="116"/>
      <c r="H6" s="116"/>
      <c r="I6" s="116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16" t="s">
        <v>281</v>
      </c>
      <c r="B8" s="116"/>
      <c r="C8" s="116"/>
      <c r="D8" s="116"/>
      <c r="E8" s="116"/>
      <c r="F8" s="116"/>
      <c r="G8" s="116"/>
      <c r="H8" s="116"/>
      <c r="I8" s="116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16" t="s">
        <v>282</v>
      </c>
      <c r="B11" s="116"/>
      <c r="C11" s="116"/>
      <c r="D11" s="116"/>
      <c r="E11" s="116"/>
      <c r="F11" s="116"/>
      <c r="G11" s="116"/>
      <c r="H11" s="116"/>
      <c r="I11" s="116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16" t="s">
        <v>283</v>
      </c>
      <c r="B24" s="116"/>
      <c r="C24" s="116"/>
      <c r="D24" s="116"/>
      <c r="E24" s="116"/>
      <c r="F24" s="116"/>
      <c r="G24" s="116"/>
      <c r="H24" s="116"/>
      <c r="I24" s="116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16" t="s">
        <v>284</v>
      </c>
      <c r="B29" s="116"/>
      <c r="C29" s="116"/>
      <c r="D29" s="116"/>
      <c r="E29" s="116"/>
      <c r="F29" s="116"/>
      <c r="G29" s="116"/>
      <c r="H29" s="116"/>
      <c r="I29" s="116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16" t="s">
        <v>285</v>
      </c>
      <c r="B37" s="116"/>
      <c r="C37" s="116"/>
      <c r="D37" s="116"/>
      <c r="E37" s="116"/>
      <c r="F37" s="116"/>
      <c r="G37" s="116"/>
      <c r="H37" s="116"/>
      <c r="I37" s="116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16" t="s">
        <v>286</v>
      </c>
      <c r="B46" s="116"/>
      <c r="C46" s="116"/>
      <c r="D46" s="116"/>
      <c r="E46" s="116"/>
      <c r="F46" s="116"/>
      <c r="G46" s="116"/>
      <c r="H46" s="116"/>
      <c r="I46" s="116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16" t="s">
        <v>287</v>
      </c>
      <c r="B49" s="116"/>
      <c r="C49" s="116"/>
      <c r="D49" s="116"/>
      <c r="E49" s="116"/>
      <c r="F49" s="116"/>
      <c r="G49" s="116"/>
      <c r="H49" s="116"/>
      <c r="I49" s="116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16" t="s">
        <v>288</v>
      </c>
      <c r="B56" s="116"/>
      <c r="C56" s="116"/>
      <c r="D56" s="116"/>
      <c r="E56" s="116"/>
      <c r="F56" s="116"/>
      <c r="G56" s="116"/>
      <c r="H56" s="116"/>
      <c r="I56" s="116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16" t="s">
        <v>289</v>
      </c>
      <c r="B62" s="116"/>
      <c r="C62" s="116"/>
      <c r="D62" s="116"/>
      <c r="E62" s="116"/>
      <c r="F62" s="116"/>
      <c r="G62" s="116"/>
      <c r="H62" s="116"/>
      <c r="I62" s="116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16" t="s">
        <v>290</v>
      </c>
      <c r="B65" s="116"/>
      <c r="C65" s="116"/>
      <c r="D65" s="116"/>
      <c r="E65" s="116"/>
      <c r="F65" s="116"/>
      <c r="G65" s="116"/>
      <c r="H65" s="116"/>
      <c r="I65" s="116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14" t="s">
        <v>314</v>
      </c>
      <c r="B68" s="114"/>
      <c r="C68" s="114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15" t="s">
        <v>315</v>
      </c>
      <c r="B69" s="115"/>
      <c r="C69" s="115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2020-02-12T12:55:12Z</cp:lastPrinted>
  <dcterms:created xsi:type="dcterms:W3CDTF">2018-12-25T15:55:39Z</dcterms:created>
  <dcterms:modified xsi:type="dcterms:W3CDTF">2020-02-12T12:55:40Z</dcterms:modified>
</cp:coreProperties>
</file>